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acm.sharepoint.com/sites/OficinasdeRehabilitacinCOACM/Documentos compartidos/Oficinas de rehabilitación/Documentos de apoyo/"/>
    </mc:Choice>
  </mc:AlternateContent>
  <xr:revisionPtr revIDLastSave="169" documentId="13_ncr:1_{815B30DB-BD45-4B8C-92A6-DD5F57173778}" xr6:coauthVersionLast="47" xr6:coauthVersionMax="47" xr10:uidLastSave="{32CDE64E-9293-46A0-8B90-213698BB5347}"/>
  <bookViews>
    <workbookView xWindow="-15" yWindow="-16320" windowWidth="29040" windowHeight="15720" activeTab="1" xr2:uid="{466F6E0E-4071-4406-9D67-ECE7F61EF825}"/>
  </bookViews>
  <sheets>
    <sheet name="INSTRUCCIONES" sheetId="5" r:id="rId1"/>
    <sheet name="CÁLCULO_TRANSMITANCIA" sheetId="3" r:id="rId2"/>
    <sheet name="DATOS PROVINCIAS" sheetId="2" state="hidden" r:id="rId3"/>
    <sheet name="VALORES LÍMITE TRANSMITANCIA" sheetId="4" state="hidden" r:id="rId4"/>
    <sheet name="POBLACIONES" sheetId="1" state="hidden" r:id="rId5"/>
  </sheets>
  <definedNames>
    <definedName name="_Hlk148693423" localSheetId="0">INSTRUCCIONES!$A$19</definedName>
    <definedName name="_Hlk149045372" localSheetId="0">INSTRUCCIONES!$A$143</definedName>
    <definedName name="_Hlk149050096" localSheetId="0">INSTRUCCIONES!$A$75</definedName>
    <definedName name="_Hlk149221437" localSheetId="0">INSTRUCCIONES!$A$81</definedName>
    <definedName name="_Hlk150168141" localSheetId="0">INSTRUCCIONES!$A$86</definedName>
    <definedName name="_Hlk150169609" localSheetId="0">INSTRUCCIONES!$A$90</definedName>
    <definedName name="_Hlk150172309" localSheetId="0">INSTRUCCIONES!$A$80</definedName>
    <definedName name="_Hlk150422963" localSheetId="0">INSTRUCCIONES!$A$85</definedName>
    <definedName name="_Hlk150424006" localSheetId="0">INSTRUCCIONES!$A$96</definedName>
    <definedName name="_Hlk152273235" localSheetId="0">INSTRUCCIONES!$A$26</definedName>
    <definedName name="ALBACETE">POBLACIONES!$B$2:$B$88</definedName>
    <definedName name="CIUDAD_REAL">POBLACIONES!$B$89:$B$190</definedName>
    <definedName name="CUENCA">POBLACIONES!$B$191:$B$428</definedName>
    <definedName name="GUADALAJARA">POBLACIONES!$B$429:$B$716</definedName>
    <definedName name="PROVINCIAS">'DATOS PROVINCIAS'!$F$4:$F$8</definedName>
    <definedName name="TOLEDO">POBLACIONES!$B$717:$B$918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3" l="1"/>
  <c r="C45" i="3" s="1"/>
  <c r="F26" i="3"/>
  <c r="C44" i="3" s="1"/>
  <c r="E26" i="3"/>
  <c r="C43" i="3" s="1"/>
  <c r="D26" i="3"/>
  <c r="C42" i="3" s="1"/>
  <c r="C26" i="3"/>
  <c r="C41" i="3" s="1"/>
  <c r="H26" i="3"/>
  <c r="I26" i="3"/>
  <c r="H14" i="3"/>
  <c r="G2" i="2" s="1"/>
  <c r="B12" i="2"/>
  <c r="C12" i="2" s="1"/>
  <c r="D12" i="2" s="1"/>
  <c r="E12" i="2" s="1"/>
  <c r="F12" i="2" s="1"/>
  <c r="G12" i="2" s="1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T12" i="2" s="1"/>
  <c r="U12" i="2" s="1"/>
  <c r="V12" i="2" s="1"/>
  <c r="W12" i="2" s="1"/>
  <c r="X12" i="2" s="1"/>
  <c r="Y12" i="2" s="1"/>
  <c r="Z12" i="2" s="1"/>
  <c r="AA12" i="2" s="1"/>
  <c r="AB12" i="2" s="1"/>
  <c r="AC12" i="2" s="1"/>
  <c r="AD12" i="2" s="1"/>
  <c r="AE12" i="2" s="1"/>
  <c r="AF12" i="2" s="1"/>
  <c r="AG12" i="2" s="1"/>
  <c r="AH12" i="2" s="1"/>
  <c r="AI12" i="2" s="1"/>
  <c r="AJ12" i="2" s="1"/>
  <c r="AK12" i="2" s="1"/>
  <c r="AL12" i="2" s="1"/>
  <c r="AM12" i="2" s="1"/>
  <c r="AN12" i="2" s="1"/>
  <c r="AO12" i="2" s="1"/>
  <c r="AP12" i="2" s="1"/>
  <c r="AQ12" i="2" s="1"/>
  <c r="AR12" i="2" s="1"/>
  <c r="AS12" i="2" s="1"/>
  <c r="AT12" i="2" s="1"/>
  <c r="AU12" i="2" s="1"/>
  <c r="AV12" i="2" s="1"/>
  <c r="AW12" i="2" s="1"/>
  <c r="AX12" i="2" s="1"/>
  <c r="AY12" i="2" s="1"/>
  <c r="AZ12" i="2" s="1"/>
  <c r="BA12" i="2" s="1"/>
  <c r="BB12" i="2" s="1"/>
  <c r="BC12" i="2" s="1"/>
  <c r="BD12" i="2" s="1"/>
  <c r="BE12" i="2" s="1"/>
  <c r="BF12" i="2" s="1"/>
  <c r="BG12" i="2" s="1"/>
  <c r="BH12" i="2" s="1"/>
  <c r="BI12" i="2" s="1"/>
  <c r="BJ12" i="2" s="1"/>
  <c r="BK12" i="2" s="1"/>
  <c r="BL12" i="2" s="1"/>
  <c r="BM12" i="2" s="1"/>
  <c r="BN12" i="2" s="1"/>
  <c r="BO12" i="2" s="1"/>
  <c r="BP12" i="2" s="1"/>
  <c r="BQ12" i="2" s="1"/>
  <c r="BR12" i="2" s="1"/>
  <c r="BS12" i="2" s="1"/>
  <c r="BT12" i="2" s="1"/>
  <c r="BU12" i="2" s="1"/>
  <c r="BV12" i="2" s="1"/>
  <c r="BW12" i="2" s="1"/>
  <c r="BX12" i="2" s="1"/>
  <c r="BY12" i="2" s="1"/>
  <c r="BZ12" i="2" s="1"/>
  <c r="CA12" i="2" s="1"/>
  <c r="CB12" i="2" s="1"/>
  <c r="CC12" i="2" s="1"/>
  <c r="CD12" i="2" s="1"/>
  <c r="CE12" i="2" s="1"/>
  <c r="CF12" i="2" s="1"/>
  <c r="CG12" i="2" s="1"/>
  <c r="CH12" i="2" s="1"/>
  <c r="CI12" i="2" s="1"/>
  <c r="CJ12" i="2" s="1"/>
  <c r="CK12" i="2" s="1"/>
  <c r="CL12" i="2" s="1"/>
  <c r="CM12" i="2" s="1"/>
  <c r="CN12" i="2" s="1"/>
  <c r="CO12" i="2" s="1"/>
  <c r="CP12" i="2" s="1"/>
  <c r="CQ12" i="2" s="1"/>
  <c r="CR12" i="2" s="1"/>
  <c r="CS12" i="2" s="1"/>
  <c r="CT12" i="2" s="1"/>
  <c r="CU12" i="2" s="1"/>
  <c r="CV12" i="2" s="1"/>
  <c r="CW12" i="2" s="1"/>
  <c r="CX12" i="2" s="1"/>
  <c r="CY12" i="2" s="1"/>
  <c r="CZ12" i="2" s="1"/>
  <c r="DA12" i="2" s="1"/>
  <c r="DB12" i="2" s="1"/>
  <c r="DC12" i="2" s="1"/>
  <c r="DD12" i="2" s="1"/>
  <c r="DE12" i="2" s="1"/>
  <c r="DF12" i="2" s="1"/>
  <c r="DG12" i="2" s="1"/>
  <c r="DH12" i="2" s="1"/>
  <c r="DI12" i="2" s="1"/>
  <c r="DJ12" i="2" s="1"/>
  <c r="DK12" i="2" s="1"/>
  <c r="DL12" i="2" s="1"/>
  <c r="DM12" i="2" s="1"/>
  <c r="DN12" i="2" s="1"/>
  <c r="DO12" i="2" s="1"/>
  <c r="DP12" i="2" s="1"/>
  <c r="DQ12" i="2" s="1"/>
  <c r="DR12" i="2" s="1"/>
  <c r="DS12" i="2" s="1"/>
  <c r="DT12" i="2" s="1"/>
  <c r="DU12" i="2" s="1"/>
  <c r="DV12" i="2" s="1"/>
  <c r="DW12" i="2" s="1"/>
  <c r="DX12" i="2" s="1"/>
  <c r="AL10" i="2"/>
  <c r="AP4" i="2" s="1"/>
  <c r="K10" i="2"/>
  <c r="DJ4" i="2"/>
  <c r="CV4" i="2"/>
  <c r="CH4" i="2"/>
  <c r="BT4" i="2"/>
  <c r="BF4" i="2"/>
  <c r="B3" i="2"/>
  <c r="C3" i="2" s="1"/>
  <c r="L3" i="2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AG3" i="2" s="1"/>
  <c r="AH3" i="2" s="1"/>
  <c r="AI3" i="2" s="1"/>
  <c r="AJ3" i="2" s="1"/>
  <c r="AK3" i="2" s="1"/>
  <c r="AK10" i="2" s="1"/>
  <c r="DJ8" i="2"/>
  <c r="CV8" i="2"/>
  <c r="CH8" i="2"/>
  <c r="BT8" i="2"/>
  <c r="BF8" i="2"/>
  <c r="DJ7" i="2"/>
  <c r="CV7" i="2"/>
  <c r="CH7" i="2"/>
  <c r="BT7" i="2"/>
  <c r="BF7" i="2"/>
  <c r="DJ6" i="2"/>
  <c r="CV6" i="2"/>
  <c r="CH6" i="2"/>
  <c r="BT6" i="2"/>
  <c r="BF6" i="2"/>
  <c r="DJ5" i="2"/>
  <c r="CV5" i="2"/>
  <c r="CH5" i="2"/>
  <c r="BT5" i="2"/>
  <c r="BF5" i="2"/>
  <c r="E5" i="2"/>
  <c r="AP5" i="2" s="1"/>
  <c r="C61" i="3" l="1"/>
  <c r="C4" i="2"/>
  <c r="B4" i="2" s="1"/>
  <c r="O10" i="2"/>
  <c r="S10" i="2"/>
  <c r="W10" i="2"/>
  <c r="AA10" i="2"/>
  <c r="AE10" i="2"/>
  <c r="AI10" i="2"/>
  <c r="L10" i="2"/>
  <c r="P10" i="2"/>
  <c r="T10" i="2"/>
  <c r="X10" i="2"/>
  <c r="AB10" i="2"/>
  <c r="AF10" i="2"/>
  <c r="AJ10" i="2"/>
  <c r="M10" i="2"/>
  <c r="Q10" i="2"/>
  <c r="U10" i="2"/>
  <c r="Y10" i="2"/>
  <c r="AC10" i="2"/>
  <c r="AG10" i="2"/>
  <c r="N10" i="2"/>
  <c r="R10" i="2"/>
  <c r="V10" i="2"/>
  <c r="Z10" i="2"/>
  <c r="AD10" i="2"/>
  <c r="AH10" i="2"/>
  <c r="E6" i="2"/>
  <c r="AP6" i="2" s="1"/>
  <c r="E7" i="2" l="1"/>
  <c r="E8" i="2" l="1"/>
  <c r="AP8" i="2" s="1"/>
  <c r="AP7" i="2"/>
  <c r="D3" i="2" l="1"/>
  <c r="C7" i="2" s="1"/>
  <c r="B7" i="2" s="1"/>
  <c r="C6" i="2"/>
  <c r="B6" i="2" s="1"/>
  <c r="C5" i="2"/>
  <c r="B5" i="2" s="1"/>
  <c r="C8" i="2" l="1"/>
  <c r="B8" i="2" s="1"/>
  <c r="E3" i="2" s="1"/>
  <c r="H15" i="3" s="1"/>
  <c r="E61" i="3" s="1"/>
  <c r="G61" i="3" s="1"/>
</calcChain>
</file>

<file path=xl/sharedStrings.xml><?xml version="1.0" encoding="utf-8"?>
<sst xmlns="http://schemas.openxmlformats.org/spreadsheetml/2006/main" count="3014" uniqueCount="1105">
  <si>
    <t>PROVINCIAS</t>
  </si>
  <si>
    <t>Toledo</t>
  </si>
  <si>
    <t>POBLACIÓN</t>
  </si>
  <si>
    <t>ALTURA POBLACIÓN (m)</t>
  </si>
  <si>
    <t>ZONA CLIMÁTICA</t>
  </si>
  <si>
    <t>Para el cálculo de la transmitancia térmica de huecos (ventana, lucernario o puerta) UH [W/m2K] se empleará la norma UNE EN ISO 10077.</t>
  </si>
  <si>
    <t>Donde:</t>
  </si>
  <si>
    <r>
      <t>U</t>
    </r>
    <r>
      <rPr>
        <b/>
        <vertAlign val="subscript"/>
        <sz val="12"/>
        <rFont val="Calibri"/>
        <family val="2"/>
      </rPr>
      <t xml:space="preserve">H </t>
    </r>
    <r>
      <rPr>
        <b/>
        <sz val="12"/>
        <rFont val="Calibri"/>
        <family val="2"/>
      </rPr>
      <t xml:space="preserve"> =</t>
    </r>
  </si>
  <si>
    <t xml:space="preserve"> la transmitancia térmica del hueco (ventana, lucernario o puerta) [W/m2K];</t>
  </si>
  <si>
    <r>
      <t>U</t>
    </r>
    <r>
      <rPr>
        <vertAlign val="subscript"/>
        <sz val="12"/>
        <rFont val="Calibri"/>
        <family val="2"/>
      </rPr>
      <t xml:space="preserve">H,v </t>
    </r>
    <r>
      <rPr>
        <sz val="12"/>
        <rFont val="Calibri"/>
        <family val="2"/>
      </rPr>
      <t xml:space="preserve"> =</t>
    </r>
  </si>
  <si>
    <t>(Ug en inglés) la transmitancia térmica del acristalamiento [W/m2K];</t>
  </si>
  <si>
    <r>
      <t>U</t>
    </r>
    <r>
      <rPr>
        <vertAlign val="subscript"/>
        <sz val="12"/>
        <rFont val="Calibri"/>
        <family val="2"/>
      </rPr>
      <t xml:space="preserve">H,m  </t>
    </r>
    <r>
      <rPr>
        <sz val="12"/>
        <rFont val="Calibri"/>
        <family val="2"/>
      </rPr>
      <t>=</t>
    </r>
  </si>
  <si>
    <t>(Uf en inglés) la transmitancia térmica del marco [W/m2K];</t>
  </si>
  <si>
    <r>
      <t>U</t>
    </r>
    <r>
      <rPr>
        <vertAlign val="subscript"/>
        <sz val="12"/>
        <rFont val="Calibri"/>
        <family val="2"/>
      </rPr>
      <t xml:space="preserve">H,p </t>
    </r>
    <r>
      <rPr>
        <sz val="12"/>
        <rFont val="Calibri"/>
        <family val="2"/>
      </rPr>
      <t xml:space="preserve"> =</t>
    </r>
  </si>
  <si>
    <t>la transmitancia térmica de la zona con panel opaco o cajón de persiana, si procede [W/m2K]; Si es un elemento no presente en la configuración del hueco se consignará "0"</t>
  </si>
  <si>
    <r>
      <t>Ψ</t>
    </r>
    <r>
      <rPr>
        <vertAlign val="subscript"/>
        <sz val="12"/>
        <rFont val="Calibri"/>
        <family val="2"/>
      </rPr>
      <t>v</t>
    </r>
    <r>
      <rPr>
        <sz val="12"/>
        <rFont val="Calibri"/>
        <family val="2"/>
      </rPr>
      <t xml:space="preserve"> =</t>
    </r>
  </si>
  <si>
    <t>(Ψg en inglés) la transmitancia térmica lineal debida al acoplamiento entre marco y acristalamiento [W/mK];</t>
  </si>
  <si>
    <r>
      <t>Ψ</t>
    </r>
    <r>
      <rPr>
        <vertAlign val="subscript"/>
        <sz val="12"/>
        <rFont val="Calibri"/>
        <family val="2"/>
      </rPr>
      <t>p</t>
    </r>
    <r>
      <rPr>
        <sz val="12"/>
        <rFont val="Calibri"/>
        <family val="2"/>
      </rPr>
      <t xml:space="preserve"> =</t>
    </r>
  </si>
  <si>
    <t>la transmitancia térmica lineal debida al acoplamiento entre marco y paneles opacos o cajón de persiana [W/mK];</t>
  </si>
  <si>
    <r>
      <t>A</t>
    </r>
    <r>
      <rPr>
        <vertAlign val="subscript"/>
        <sz val="12"/>
        <rFont val="Calibri"/>
        <family val="2"/>
      </rPr>
      <t xml:space="preserve">H,v </t>
    </r>
    <r>
      <rPr>
        <sz val="12"/>
        <rFont val="Calibri"/>
        <family val="2"/>
      </rPr>
      <t xml:space="preserve"> =</t>
    </r>
  </si>
  <si>
    <t>el área de la parte acristalada [m2];</t>
  </si>
  <si>
    <r>
      <t>A</t>
    </r>
    <r>
      <rPr>
        <vertAlign val="subscript"/>
        <sz val="12"/>
        <rFont val="Calibri"/>
        <family val="2"/>
      </rPr>
      <t xml:space="preserve">H,m </t>
    </r>
    <r>
      <rPr>
        <sz val="12"/>
        <rFont val="Calibri"/>
        <family val="2"/>
      </rPr>
      <t xml:space="preserve"> =</t>
    </r>
  </si>
  <si>
    <t>el área del marco [m2];</t>
  </si>
  <si>
    <r>
      <t>A</t>
    </r>
    <r>
      <rPr>
        <vertAlign val="subscript"/>
        <sz val="12"/>
        <rFont val="Calibri"/>
        <family val="2"/>
      </rPr>
      <t xml:space="preserve">H,p </t>
    </r>
    <r>
      <rPr>
        <sz val="12"/>
        <rFont val="Calibri"/>
        <family val="2"/>
      </rPr>
      <t xml:space="preserve"> =</t>
    </r>
  </si>
  <si>
    <r>
      <t>l</t>
    </r>
    <r>
      <rPr>
        <vertAlign val="subscript"/>
        <sz val="12"/>
        <rFont val="Calibri"/>
        <family val="2"/>
      </rPr>
      <t xml:space="preserve">v  </t>
    </r>
    <r>
      <rPr>
        <sz val="12"/>
        <rFont val="Calibri"/>
        <family val="2"/>
      </rPr>
      <t>=</t>
    </r>
  </si>
  <si>
    <r>
      <t>l</t>
    </r>
    <r>
      <rPr>
        <vertAlign val="subscript"/>
        <sz val="12"/>
        <rFont val="Calibri"/>
        <family val="2"/>
      </rPr>
      <t>p</t>
    </r>
    <r>
      <rPr>
        <sz val="12"/>
        <rFont val="Calibri"/>
        <family val="2"/>
      </rPr>
      <t xml:space="preserve"> =</t>
    </r>
  </si>
  <si>
    <t>Los valores de las transmitancias térmicas lineales se pueden calcular o tomar de la siguiente tabla:</t>
  </si>
  <si>
    <t>Resultando:</t>
  </si>
  <si>
    <r>
      <t>U</t>
    </r>
    <r>
      <rPr>
        <b/>
        <vertAlign val="subscript"/>
        <sz val="11"/>
        <rFont val="Calibri"/>
        <family val="2"/>
      </rPr>
      <t xml:space="preserve">Hlim </t>
    </r>
    <r>
      <rPr>
        <b/>
        <sz val="11"/>
        <rFont val="Calibri"/>
        <family val="2"/>
      </rPr>
      <t xml:space="preserve"> s/ zona climática</t>
    </r>
  </si>
  <si>
    <t>[W/m2K]</t>
  </si>
  <si>
    <t>LA PERMEABILIDAD DEL HUECO TAMBIÉN DEBE JUSTIFICARSE EN EL PROYECTO O MEMORIA JUSTIFICATIVA.</t>
  </si>
  <si>
    <t>LOS RESULTADOS DE ENSAYOS DEL PERFIL, ACRISTALAMIENTO Y PANELES OPACOS O CAJONES DE PERSIANA, DONDE SE REFLEJEN SUS TRANSMITANCIAS DE MANERA INDEPENDIENTE (UHv, UHm y UHp) AL IGUAL QUE LA PERMEABILIDAD, DEBEN ANEXARSE EN EL PROYECTO O MEMORIA JUSTIFICATIVA.</t>
  </si>
  <si>
    <t>Provincia</t>
  </si>
  <si>
    <t>altura capital de provincia</t>
  </si>
  <si>
    <t>altura máxima de provincia</t>
  </si>
  <si>
    <t>zona</t>
  </si>
  <si>
    <t>altura para cálculo</t>
  </si>
  <si>
    <t>DB-HE diciembre 2019</t>
  </si>
  <si>
    <t>IDAE-CENSOLAR</t>
  </si>
  <si>
    <t>DB-HE</t>
  </si>
  <si>
    <t>Apéndice C Datos climáticos (T en ºc)</t>
  </si>
  <si>
    <t>Apéndice C Datos climáticos (HR en %)</t>
  </si>
  <si>
    <t>Temperatura ambiente media capitales de provincias durante las horas de sol, en ºC</t>
  </si>
  <si>
    <t>Humedad relativa media capitales de provincias durante las horas de sol, en ºC</t>
  </si>
  <si>
    <t>Temperatura ambiente media provincias durante las horas de sol, en ºC</t>
  </si>
  <si>
    <t>Energía en kWh que incide sobre un metro cuadrado de superficie horizontal en un día medio de cada mes.</t>
  </si>
  <si>
    <t>Provincias</t>
  </si>
  <si>
    <t>Capital</t>
  </si>
  <si>
    <t>Altitud capital</t>
  </si>
  <si>
    <t>Latitud capital</t>
  </si>
  <si>
    <t>Temp. mínima histórica (ºC)</t>
  </si>
  <si>
    <t>Capital Zona climática Tabla 3.2</t>
  </si>
  <si>
    <t>ALTURA MÁXIMA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</si>
  <si>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</si>
  <si>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</si>
  <si>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</si>
  <si>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</si>
  <si>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</si>
  <si>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</si>
  <si>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</si>
  <si>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</si>
  <si>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</si>
  <si>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</si>
  <si>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</si>
  <si>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</si>
  <si>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</t>
  </si>
  <si>
    <t>Albacete</t>
  </si>
  <si>
    <t>D3</t>
  </si>
  <si>
    <t>C3</t>
  </si>
  <si>
    <t>E1</t>
  </si>
  <si>
    <t>X</t>
  </si>
  <si>
    <t>V</t>
  </si>
  <si>
    <t>Ciudad Real</t>
  </si>
  <si>
    <t>Ciudad real</t>
  </si>
  <si>
    <t>C4</t>
  </si>
  <si>
    <t>IV</t>
  </si>
  <si>
    <t>Cuenca</t>
  </si>
  <si>
    <t>D2</t>
  </si>
  <si>
    <t>III</t>
  </si>
  <si>
    <t>Guadalajara</t>
  </si>
  <si>
    <t xml:space="preserve">Elemento Zona climática de invierno </t>
  </si>
  <si>
    <t>α</t>
  </si>
  <si>
    <t>A</t>
  </si>
  <si>
    <t>B</t>
  </si>
  <si>
    <t>C</t>
  </si>
  <si>
    <t>D</t>
  </si>
  <si>
    <t>E</t>
  </si>
  <si>
    <t>Muros y suelos en contacto con el aire exterior (US, UM)</t>
  </si>
  <si>
    <t>Cubiertas en contacto con el aire exterior (UC)</t>
  </si>
  <si>
    <t>Muros, suelos y cubiertas en contacto con espacios no habitables o con el terreno (UT) Medianerías o particiones interiores pertenecientes a la envolvente térmica (UMD)</t>
  </si>
  <si>
    <t>Huecos (conjunto de marco, vidrio y, en su caso, cajón de persiana) (UH)*</t>
  </si>
  <si>
    <t>Puertas con superficie semitransparente igual o inferior al 50%</t>
  </si>
  <si>
    <t>Municipio</t>
  </si>
  <si>
    <t>Comarca</t>
  </si>
  <si>
    <t>Altitud</t>
  </si>
  <si>
    <t>Abengibre</t>
  </si>
  <si>
    <t>La Manchuela</t>
  </si>
  <si>
    <t>Alatoz</t>
  </si>
  <si>
    <t>Llanos de Albacete</t>
  </si>
  <si>
    <t>Albatana</t>
  </si>
  <si>
    <t>Campos de Hellín</t>
  </si>
  <si>
    <t>Alborea</t>
  </si>
  <si>
    <t>Alcadozo</t>
  </si>
  <si>
    <t>Sierra de Alcaraz</t>
  </si>
  <si>
    <t>Alcalá del Júcar</t>
  </si>
  <si>
    <t>Alcaraz</t>
  </si>
  <si>
    <t>Almansa</t>
  </si>
  <si>
    <t>Altiplanicie de Almansa</t>
  </si>
  <si>
    <t>Alpera</t>
  </si>
  <si>
    <t>Aýna</t>
  </si>
  <si>
    <t>Balazote</t>
  </si>
  <si>
    <t>Campo de Montiel (Albacete)</t>
  </si>
  <si>
    <t>Balsa de Ves</t>
  </si>
  <si>
    <t>Manchuela</t>
  </si>
  <si>
    <t>Barrax</t>
  </si>
  <si>
    <t>Mancha Alta Albaceteña</t>
  </si>
  <si>
    <t>Bienservida</t>
  </si>
  <si>
    <t>Bogarra</t>
  </si>
  <si>
    <t>Sierra del Segura</t>
  </si>
  <si>
    <t>Bonete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</si>
  <si>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</si>
  <si>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</si>
  <si>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</si>
  <si>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</si>
  <si>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</si>
  <si>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</si>
  <si>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</si>
  <si>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Chinchilla de Monte-Aragón</t>
  </si>
  <si>
    <t>Mancha de Montearagón</t>
  </si>
  <si>
    <t>Corral-Rubio</t>
  </si>
  <si>
    <t>Cotillas</t>
  </si>
  <si>
    <t>El Ballestero</t>
  </si>
  <si>
    <t>El Bonillo</t>
  </si>
  <si>
    <t>Elche de la Sierra</t>
  </si>
  <si>
    <t>Fuensanta</t>
  </si>
  <si>
    <t>Fuente-Álamo</t>
  </si>
  <si>
    <t>Fuentealbilla</t>
  </si>
  <si>
    <t>Férez</t>
  </si>
  <si>
    <t>Golosalvo</t>
  </si>
  <si>
    <t>Hellín</t>
  </si>
  <si>
    <t>Higueruela</t>
  </si>
  <si>
    <t>La Mancha de Montearagón</t>
  </si>
  <si>
    <t>Hoya-Gonzalo</t>
  </si>
  <si>
    <t>Jorquera</t>
  </si>
  <si>
    <t>La Gineta</t>
  </si>
  <si>
    <t>La Herrera</t>
  </si>
  <si>
    <t>La Recueja</t>
  </si>
  <si>
    <t>La Roda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</si>
  <si>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</si>
  <si>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</si>
  <si>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</si>
  <si>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</si>
  <si>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</si>
  <si>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</si>
  <si>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</si>
  <si>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</si>
  <si>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</si>
  <si>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</si>
  <si>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</si>
  <si>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</si>
  <si>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Campo de Montiel</t>
  </si>
  <si>
    <t>Navas de Jorquera</t>
  </si>
  <si>
    <t>Nerpio</t>
  </si>
  <si>
    <t>Mancomunidad de Municipios de la Sierra del Segura</t>
  </si>
  <si>
    <t>Ontur</t>
  </si>
  <si>
    <t>Ossa de Montiel</t>
  </si>
  <si>
    <t>Paterna del Madera</t>
  </si>
  <si>
    <t>Peñas de San Pedro</t>
  </si>
  <si>
    <t>Peñascosa</t>
  </si>
  <si>
    <t>Povedilla</t>
  </si>
  <si>
    <t>Pozo Cañada</t>
  </si>
  <si>
    <t>Pozo-Lorente</t>
  </si>
  <si>
    <t>Pozohondo</t>
  </si>
  <si>
    <t>Pozuelo</t>
  </si>
  <si>
    <t>Pétrola</t>
  </si>
  <si>
    <t>Riópar</t>
  </si>
  <si>
    <t>Robledo</t>
  </si>
  <si>
    <t>Salobre</t>
  </si>
  <si>
    <t>San Pedro</t>
  </si>
  <si>
    <t>Socovos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</si>
  <si>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</si>
  <si>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</si>
  <si>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</si>
  <si>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</si>
  <si>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</si>
  <si>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</si>
  <si>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</si>
  <si>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</si>
  <si>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</si>
  <si>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</si>
  <si>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Manchuela (Albacete)</t>
  </si>
  <si>
    <t>Villaverde de Guadalimar</t>
  </si>
  <si>
    <t>Viveros</t>
  </si>
  <si>
    <t>Yeste</t>
  </si>
  <si>
    <t>Sierra del Segura (Albacete)</t>
  </si>
  <si>
    <t>Tarazona de la Mancha</t>
  </si>
  <si>
    <t>Mancha Júcar-Centro</t>
  </si>
  <si>
    <t>Abenójar</t>
  </si>
  <si>
    <t>Valle de Alcudia</t>
  </si>
  <si>
    <t>Agudo</t>
  </si>
  <si>
    <t>Alamillo</t>
  </si>
  <si>
    <t>Albaladejo</t>
  </si>
  <si>
    <t>Campo de Montiel (histórico)</t>
  </si>
  <si>
    <t>Alcoba de los Montes</t>
  </si>
  <si>
    <t>Alcolea de Calatrava</t>
  </si>
  <si>
    <t>Campo de Calatrava</t>
  </si>
  <si>
    <t>Alcubillas</t>
  </si>
  <si>
    <t>Alcázar de San Juan</t>
  </si>
  <si>
    <t>La Mancha (Ciudad Real)</t>
  </si>
  <si>
    <t>Aldea del Rey</t>
  </si>
  <si>
    <t>Alhambra (Ciudad Real)</t>
  </si>
  <si>
    <t>Almadenejos</t>
  </si>
  <si>
    <t>Almadén</t>
  </si>
  <si>
    <t>Almagro</t>
  </si>
  <si>
    <t>Almedina</t>
  </si>
  <si>
    <t>Almodóvar del Campo</t>
  </si>
  <si>
    <t>Almuradiel</t>
  </si>
  <si>
    <t>Anchuras</t>
  </si>
  <si>
    <t>La Jara (comarca)</t>
  </si>
  <si>
    <t>Arenales de San Gregorio</t>
  </si>
  <si>
    <t>Comarca de la Mancha Alta</t>
  </si>
  <si>
    <t>Arenas de San Juan</t>
  </si>
  <si>
    <t>Alto Guadiana-Mancha</t>
  </si>
  <si>
    <t>Argamasilla de Alba</t>
  </si>
  <si>
    <t>Campo de San Juan</t>
  </si>
  <si>
    <t>Argamasilla de Calatrava</t>
  </si>
  <si>
    <t>Arroba de los Montes</t>
  </si>
  <si>
    <t>Montes (Ciudad Real)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</si>
  <si>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</si>
  <si>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</si>
  <si>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</si>
  <si>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</si>
  <si>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</si>
  <si>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</si>
  <si>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</si>
  <si>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Caracuel de Calatrava</t>
  </si>
  <si>
    <t>Carrizosa</t>
  </si>
  <si>
    <t>Campo de Montiel (Ciudad Real)</t>
  </si>
  <si>
    <t>Carrión de Calatrava</t>
  </si>
  <si>
    <t>Castellar de Santiago</t>
  </si>
  <si>
    <t>Cañada de Calatrava</t>
  </si>
  <si>
    <t>Chillón</t>
  </si>
  <si>
    <t>Corral de Calatrava</t>
  </si>
  <si>
    <t>Cózar</t>
  </si>
  <si>
    <t>Daimiel</t>
  </si>
  <si>
    <t>El Robledo</t>
  </si>
  <si>
    <t>Fernán Caballero</t>
  </si>
  <si>
    <t>Fontanarejo</t>
  </si>
  <si>
    <t>Fuencaliente</t>
  </si>
  <si>
    <t>Sierra Morena (Ciudad Real)</t>
  </si>
  <si>
    <t>Fuenllana</t>
  </si>
  <si>
    <t>Fuente el Fresno</t>
  </si>
  <si>
    <t>Montes de Toledo</t>
  </si>
  <si>
    <t>Granátula de Calatrava</t>
  </si>
  <si>
    <t>Guadalmez</t>
  </si>
  <si>
    <t>Herencia</t>
  </si>
  <si>
    <t>Hinojosas de Calatrava</t>
  </si>
  <si>
    <t>Horcajo de los Montes</t>
  </si>
  <si>
    <t>La Solana</t>
  </si>
  <si>
    <t>Las Labores</t>
  </si>
  <si>
    <t>Llanos del Caudillo</t>
  </si>
  <si>
    <t>Los Cortijos</t>
  </si>
  <si>
    <t>Los Pozuelos de Calatrava</t>
  </si>
  <si>
    <t>Luciana</t>
  </si>
  <si>
    <t>Malagón</t>
  </si>
  <si>
    <t>Manzanares</t>
  </si>
  <si>
    <t>Comarca de La Mancha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</si>
  <si>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</si>
  <si>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</si>
  <si>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</si>
  <si>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</si>
  <si>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</si>
  <si>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</si>
  <si>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</si>
  <si>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</si>
  <si>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</si>
  <si>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</si>
  <si>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</si>
  <si>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</si>
  <si>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</si>
  <si>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Puebla de Don Rodrigo</t>
  </si>
  <si>
    <t>Puebla del Príncipe</t>
  </si>
  <si>
    <t>Puerto Lápice</t>
  </si>
  <si>
    <t>Puertollano</t>
  </si>
  <si>
    <t>Retuerta del Bullaque</t>
  </si>
  <si>
    <t>Ruidera</t>
  </si>
  <si>
    <t>Saceruela</t>
  </si>
  <si>
    <t>San Carlos del Valle</t>
  </si>
  <si>
    <t>San Lorenzo de Calatrava</t>
  </si>
  <si>
    <t>Santa Cruz de Mudela</t>
  </si>
  <si>
    <t>Santa Cruz de los Cáñamos</t>
  </si>
  <si>
    <t>Socuéllamos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</si>
  <si>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</si>
  <si>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</si>
  <si>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</si>
  <si>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</si>
  <si>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</si>
  <si>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</si>
  <si>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</si>
  <si>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</si>
  <si>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</si>
  <si>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</si>
  <si>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</si>
  <si>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</si>
  <si>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San Carlos</t>
  </si>
  <si>
    <t>Villanueva de la Fuente</t>
  </si>
  <si>
    <t>Villanueva de los Infantes (Ciudad Real)</t>
  </si>
  <si>
    <t>Villar del Pozo</t>
  </si>
  <si>
    <t>Villarrubia de los Ojos</t>
  </si>
  <si>
    <t>Villarta de San Juan</t>
  </si>
  <si>
    <t>Viso del Marqués</t>
  </si>
  <si>
    <t>Abia de la Obispalía</t>
  </si>
  <si>
    <t>Serranía Media</t>
  </si>
  <si>
    <t>Alarcón</t>
  </si>
  <si>
    <t>Albaladejo del Cuende</t>
  </si>
  <si>
    <t>Albalate de las Nogueras</t>
  </si>
  <si>
    <t>Alcarria</t>
  </si>
  <si>
    <t>Albendea</t>
  </si>
  <si>
    <t>La Alcarria</t>
  </si>
  <si>
    <t>Alcalá de la Vega</t>
  </si>
  <si>
    <t>Serranía Baja</t>
  </si>
  <si>
    <t>Alcantud</t>
  </si>
  <si>
    <t>Alcohujate</t>
  </si>
  <si>
    <t>Alcarria conquense</t>
  </si>
  <si>
    <t>Alconchel de la Estrella</t>
  </si>
  <si>
    <t>Alcázar del Rey</t>
  </si>
  <si>
    <t>Algarra</t>
  </si>
  <si>
    <t>Aliaguilla</t>
  </si>
  <si>
    <t>Almendros</t>
  </si>
  <si>
    <t>La Mancha Alta</t>
  </si>
  <si>
    <t>Almodóvar del Pinar</t>
  </si>
  <si>
    <t>Serranía Media-Campichuelo y Serranía Baja</t>
  </si>
  <si>
    <t>Almonacid del Marquesado</t>
  </si>
  <si>
    <t>Altarejos</t>
  </si>
  <si>
    <t>Arandilla del Arroyo</t>
  </si>
  <si>
    <t>Arcas del Villar</t>
  </si>
  <si>
    <t>Arcos de la Sierra</t>
  </si>
  <si>
    <t>Campo de Ribatajada</t>
  </si>
  <si>
    <t>Arguisuelas</t>
  </si>
  <si>
    <t>Arrancacepas</t>
  </si>
  <si>
    <t>La Alcarria conquense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</si>
  <si>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</si>
  <si>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</si>
  <si>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</si>
  <si>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</si>
  <si>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</si>
  <si>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</si>
  <si>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</si>
  <si>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</si>
  <si>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</si>
  <si>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Serranía Alta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</si>
  <si>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</si>
  <si>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</si>
  <si>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</si>
  <si>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</si>
  <si>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</si>
  <si>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</si>
  <si>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</si>
  <si>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</si>
  <si>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Campos del Paraíso</t>
  </si>
  <si>
    <t>Canalejas del Arroyo</t>
  </si>
  <si>
    <t>Carboneras de Guadazaón</t>
  </si>
  <si>
    <t>Serranía de Cuenca</t>
  </si>
  <si>
    <t>Cardenete</t>
  </si>
  <si>
    <t>Carrascosa</t>
  </si>
  <si>
    <t>Carrascosa de Haro</t>
  </si>
  <si>
    <t>Casas de Benítez</t>
  </si>
  <si>
    <t>La Manchuela Conquense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</si>
  <si>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</si>
  <si>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</si>
  <si>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</si>
  <si>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</si>
  <si>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</si>
  <si>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</si>
  <si>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</si>
  <si>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Comarca de Tudela</t>
  </si>
  <si>
    <t>Castillejo de Iniesta</t>
  </si>
  <si>
    <t>Castillejo-Sierra</t>
  </si>
  <si>
    <t>Castillo de Garcimuñoz</t>
  </si>
  <si>
    <t>Castillo-Albaráñez</t>
  </si>
  <si>
    <t>Cañada Juncosa</t>
  </si>
  <si>
    <t>Cañada del Hoyo</t>
  </si>
  <si>
    <t>Cañamares</t>
  </si>
  <si>
    <t>Serranía media</t>
  </si>
  <si>
    <t>Cañaveras</t>
  </si>
  <si>
    <t>Cañaveruelas</t>
  </si>
  <si>
    <t>Cañete (Cuenca)</t>
  </si>
  <si>
    <t>Cañizares</t>
  </si>
  <si>
    <t>Cervera del Llano</t>
  </si>
  <si>
    <t>Chillarón de Cuenca</t>
  </si>
  <si>
    <t>Chumillas</t>
  </si>
  <si>
    <t>Cueva del Hierro</t>
  </si>
  <si>
    <t>El Acebrón</t>
  </si>
  <si>
    <t>El Cañavate</t>
  </si>
  <si>
    <t>El Herrumblar</t>
  </si>
  <si>
    <t>El Hito</t>
  </si>
  <si>
    <t>El Pedernoso</t>
  </si>
  <si>
    <t>La Mancha de Cuenca</t>
  </si>
  <si>
    <t>El Peral</t>
  </si>
  <si>
    <t>El Picazo</t>
  </si>
  <si>
    <t>El Pozuelo</t>
  </si>
  <si>
    <t>El Provencio</t>
  </si>
  <si>
    <t>El Valle de Altomira</t>
  </si>
  <si>
    <t>Enguídanos</t>
  </si>
  <si>
    <t>Fresneda de Altarejos</t>
  </si>
  <si>
    <t>Fresneda de la Sierra</t>
  </si>
  <si>
    <t>Fuente de Pedro Naharro</t>
  </si>
  <si>
    <t>Fuentelespino de Haro</t>
  </si>
  <si>
    <t>Fuentelespino de Moya</t>
  </si>
  <si>
    <t>Fuentenava de Jábaga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</si>
  <si>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</si>
  <si>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</si>
  <si>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</si>
  <si>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</si>
  <si>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</si>
  <si>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</si>
  <si>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</si>
  <si>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</si>
  <si>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Honrubia</t>
  </si>
  <si>
    <t>Hontanaya</t>
  </si>
  <si>
    <t>Hontecillas</t>
  </si>
  <si>
    <t>Horcajo de Santiago</t>
  </si>
  <si>
    <t>Huelves</t>
  </si>
  <si>
    <t>Huerta de la Obispalía</t>
  </si>
  <si>
    <t>Huerta del Marquesado</t>
  </si>
  <si>
    <t>Huete</t>
  </si>
  <si>
    <t>Huélamo</t>
  </si>
  <si>
    <t>Huérguina</t>
  </si>
  <si>
    <t>Iniesta</t>
  </si>
  <si>
    <t>La Alberca de Záncara</t>
  </si>
  <si>
    <t>La Mancha conquense</t>
  </si>
  <si>
    <t>La Almarcha</t>
  </si>
  <si>
    <t>La Cierva</t>
  </si>
  <si>
    <t>La Frontera</t>
  </si>
  <si>
    <t>La Hinojosa</t>
  </si>
  <si>
    <t>La Parra de las Vegas</t>
  </si>
  <si>
    <t>La Peraleja</t>
  </si>
  <si>
    <t>La Pesquera</t>
  </si>
  <si>
    <t>Laguna del Marquesado</t>
  </si>
  <si>
    <t>Lagunaseca</t>
  </si>
  <si>
    <t>Landete</t>
  </si>
  <si>
    <t>Las Majadas</t>
  </si>
  <si>
    <t>Las Mesas</t>
  </si>
  <si>
    <t>Las Pedroñeras</t>
  </si>
  <si>
    <t>Las Valeras</t>
  </si>
  <si>
    <t>Ledaña</t>
  </si>
  <si>
    <t>Leganiel</t>
  </si>
  <si>
    <t>Los Hinojosos</t>
  </si>
  <si>
    <t>Los Valdecolmenas</t>
  </si>
  <si>
    <t>Mariana</t>
  </si>
  <si>
    <t>Masegosa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</si>
  <si>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</si>
  <si>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</si>
  <si>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</si>
  <si>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</si>
  <si>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</si>
  <si>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</si>
  <si>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</si>
  <si>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</si>
  <si>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</si>
  <si>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 (Cuenca)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</si>
  <si>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</si>
  <si>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</si>
  <si>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</si>
  <si>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</si>
  <si>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</si>
  <si>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</si>
  <si>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</si>
  <si>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Pajaroncillo</t>
  </si>
  <si>
    <t>Pajarón</t>
  </si>
  <si>
    <t>Palomares del Campo</t>
  </si>
  <si>
    <t>Palomera</t>
  </si>
  <si>
    <t>Paracuellos</t>
  </si>
  <si>
    <t>Paredes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</si>
  <si>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</si>
  <si>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</si>
  <si>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</si>
  <si>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</si>
  <si>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</si>
  <si>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</si>
  <si>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</si>
  <si>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Pozorrubielos de la Mancha</t>
  </si>
  <si>
    <t>Pozorrubio</t>
  </si>
  <si>
    <t>Priego</t>
  </si>
  <si>
    <t>Puebla de Almenara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</si>
  <si>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</si>
  <si>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</si>
  <si>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</si>
  <si>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</si>
  <si>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</si>
  <si>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</si>
  <si>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</si>
  <si>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</si>
  <si>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</si>
  <si>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</si>
  <si>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</si>
  <si>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</si>
  <si>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</si>
  <si>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</si>
  <si>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</si>
  <si>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 los Llanos</t>
  </si>
  <si>
    <t>Santa María del Campo Rus</t>
  </si>
  <si>
    <t>La comarca del Záncara</t>
  </si>
  <si>
    <t>Santa María del Val</t>
  </si>
  <si>
    <t>Sisante</t>
  </si>
  <si>
    <t>Solera de Gabaldón</t>
  </si>
  <si>
    <t>Sotorribas</t>
  </si>
  <si>
    <t>Talayuelas</t>
  </si>
  <si>
    <t>Tarancón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</si>
  <si>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</si>
  <si>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</si>
  <si>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</si>
  <si>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</si>
  <si>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</si>
  <si>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</si>
  <si>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</si>
  <si>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</si>
  <si>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</si>
  <si>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Tébar</t>
  </si>
  <si>
    <t>Uclés</t>
  </si>
  <si>
    <t>Uña</t>
  </si>
  <si>
    <t>Valdemeca</t>
  </si>
  <si>
    <t>Valdemorillo de la Sierra</t>
  </si>
  <si>
    <t>Valdemoro-Sierra</t>
  </si>
  <si>
    <t>Valdeolivas</t>
  </si>
  <si>
    <t>Valdetórtola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</si>
  <si>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</si>
  <si>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</si>
  <si>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</si>
  <si>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</si>
  <si>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</si>
  <si>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</si>
  <si>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</si>
  <si>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</si>
  <si>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</si>
  <si>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Mancha Baja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</si>
  <si>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</si>
  <si>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</si>
  <si>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</si>
  <si>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</si>
  <si>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</si>
  <si>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</si>
  <si>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</si>
  <si>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</si>
  <si>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</si>
  <si>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</si>
  <si>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Olalla</t>
  </si>
  <si>
    <t>Villar de la Encina</t>
  </si>
  <si>
    <t>Villar del Humo</t>
  </si>
  <si>
    <t>Villar del Infantado</t>
  </si>
  <si>
    <t>Villar y Velasco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</si>
  <si>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</si>
  <si>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</si>
  <si>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</si>
  <si>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</si>
  <si>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</si>
  <si>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</si>
  <si>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</si>
  <si>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</si>
  <si>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Vindel</t>
  </si>
  <si>
    <t>Víllora</t>
  </si>
  <si>
    <t>Yémeda</t>
  </si>
  <si>
    <t>Zafra de Záncara</t>
  </si>
  <si>
    <t>Zafrilla</t>
  </si>
  <si>
    <t>Zarza de Tajo</t>
  </si>
  <si>
    <t>Zarzuela</t>
  </si>
  <si>
    <t>Ablanque</t>
  </si>
  <si>
    <t>Señorío de Molina-Alto Tajo</t>
  </si>
  <si>
    <t>Abánades</t>
  </si>
  <si>
    <t>Adobes</t>
  </si>
  <si>
    <t>Alaminos</t>
  </si>
  <si>
    <t>Alarilla</t>
  </si>
  <si>
    <t>Albalate de Zorita</t>
  </si>
  <si>
    <t>Albares</t>
  </si>
  <si>
    <t>Albendiego</t>
  </si>
  <si>
    <t>Sierra norte de Guadalajara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</si>
  <si>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</si>
  <si>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</si>
  <si>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</si>
  <si>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</si>
  <si>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</si>
  <si>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</si>
  <si>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Señorío de Molina - Alto Tajo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</si>
  <si>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</si>
  <si>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</si>
  <si>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</si>
  <si>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</si>
  <si>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</si>
  <si>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</si>
  <si>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</si>
  <si>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</si>
  <si>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Campiña de Guadalajara</t>
  </si>
  <si>
    <t>Alustante</t>
  </si>
  <si>
    <t>Anguita (Guadalajara)</t>
  </si>
  <si>
    <t>Angón</t>
  </si>
  <si>
    <t>Serranía de Guadalajara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</si>
  <si>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</si>
  <si>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</si>
  <si>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</si>
  <si>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</si>
  <si>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</si>
  <si>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</si>
  <si>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</si>
  <si>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</si>
  <si>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</si>
  <si>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</si>
  <si>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</si>
  <si>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</si>
  <si>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</si>
  <si>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Campiña del Henares</t>
  </si>
  <si>
    <t>Baides</t>
  </si>
  <si>
    <t>La Alcarria Alta</t>
  </si>
  <si>
    <t>Barriopedro</t>
  </si>
  <si>
    <t>Baños de Tajo</t>
  </si>
  <si>
    <t>Bañuelos</t>
  </si>
  <si>
    <t>Berninches</t>
  </si>
  <si>
    <t>Brihuega</t>
  </si>
  <si>
    <t>Budia</t>
  </si>
  <si>
    <t>Bujalaro</t>
  </si>
  <si>
    <t>Bustares</t>
  </si>
  <si>
    <t>Sierra Norte de Guadalajara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</si>
  <si>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</si>
  <si>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</si>
  <si>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</si>
  <si>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</si>
  <si>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</si>
  <si>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</si>
  <si>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Casa de Uceda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</si>
  <si>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</si>
  <si>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</si>
  <si>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</si>
  <si>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</si>
  <si>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</si>
  <si>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</si>
  <si>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Cañizar</t>
  </si>
  <si>
    <t>Cendejas de Enmedio</t>
  </si>
  <si>
    <t>Cendejas de la Torre</t>
  </si>
  <si>
    <t>Centenera</t>
  </si>
  <si>
    <t>Checa</t>
  </si>
  <si>
    <t>Chequilla</t>
  </si>
  <si>
    <t>Chillarón del Rey</t>
  </si>
  <si>
    <t>Chiloeches</t>
  </si>
  <si>
    <t>Cifuentes (Guadalajara)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</si>
  <si>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</si>
  <si>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</si>
  <si>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</si>
  <si>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</si>
  <si>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</si>
  <si>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</si>
  <si>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</si>
  <si>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</si>
  <si>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</si>
  <si>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</si>
  <si>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</si>
  <si>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Driebes</t>
  </si>
  <si>
    <t>Durón</t>
  </si>
  <si>
    <t>El Cardoso de la Sierra</t>
  </si>
  <si>
    <t>El Casar</t>
  </si>
  <si>
    <t>El Cubillo de Uceda</t>
  </si>
  <si>
    <t>El Olivar</t>
  </si>
  <si>
    <t>El Ordial</t>
  </si>
  <si>
    <t>El Pedregal</t>
  </si>
  <si>
    <t>El Pobo de Dueñas</t>
  </si>
  <si>
    <t>El Recuenco</t>
  </si>
  <si>
    <t>El Sotillo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</si>
  <si>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</si>
  <si>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</si>
  <si>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</si>
  <si>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</si>
  <si>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</si>
  <si>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</si>
  <si>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</si>
  <si>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</si>
  <si>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</si>
  <si>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</si>
  <si>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</si>
  <si>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</si>
  <si>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</si>
  <si>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</si>
  <si>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</si>
  <si>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</si>
  <si>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</si>
  <si>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Galve de Sorbe</t>
  </si>
  <si>
    <t>Galápagos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</si>
  <si>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</si>
  <si>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</si>
  <si>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</si>
  <si>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</si>
  <si>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</si>
  <si>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</si>
  <si>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</si>
  <si>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</si>
  <si>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</si>
  <si>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</si>
  <si>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</si>
  <si>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Huertahernando</t>
  </si>
  <si>
    <t>Hueva</t>
  </si>
  <si>
    <t>Humanes</t>
  </si>
  <si>
    <t>Huérmeces del Cerro</t>
  </si>
  <si>
    <t>Illana</t>
  </si>
  <si>
    <t>Iniéstola</t>
  </si>
  <si>
    <t>Irueste</t>
  </si>
  <si>
    <t>Jadraque</t>
  </si>
  <si>
    <t>Jirueque</t>
  </si>
  <si>
    <t>La Bodera</t>
  </si>
  <si>
    <t>La Huerce</t>
  </si>
  <si>
    <t>La Mierla</t>
  </si>
  <si>
    <t>La Miñosa</t>
  </si>
  <si>
    <t>La Olmeda de Jadraque</t>
  </si>
  <si>
    <t>La Toba</t>
  </si>
  <si>
    <t>La Yunta</t>
  </si>
  <si>
    <t>Las Inviernas</t>
  </si>
  <si>
    <t>Las Navas de Jadraque</t>
  </si>
  <si>
    <t>Ledanca</t>
  </si>
  <si>
    <t>Loranca de Tajuña</t>
  </si>
  <si>
    <t>Lupiana</t>
  </si>
  <si>
    <t>Luzaga</t>
  </si>
  <si>
    <t>Luzón</t>
  </si>
  <si>
    <t>Majaelrayo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</si>
  <si>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</si>
  <si>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</si>
  <si>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</si>
  <si>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</si>
  <si>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</si>
  <si>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</si>
  <si>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</si>
  <si>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</si>
  <si>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</si>
  <si>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</si>
  <si>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</si>
  <si>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</si>
  <si>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</si>
  <si>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</si>
  <si>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Millana</t>
  </si>
  <si>
    <t>Milmarcos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</si>
  <si>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</si>
  <si>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</si>
  <si>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</si>
  <si>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</si>
  <si>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</si>
  <si>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</si>
  <si>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</si>
  <si>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</si>
  <si>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</si>
  <si>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</si>
  <si>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Señorio de Molina-Alto Tajo</t>
  </si>
  <si>
    <t>Muduex</t>
  </si>
  <si>
    <t>Málaga del Fresno</t>
  </si>
  <si>
    <t>Negredo</t>
  </si>
  <si>
    <t>Ocentejo</t>
  </si>
  <si>
    <t>Olmeda de Cobeta</t>
  </si>
  <si>
    <t>Orea</t>
  </si>
  <si>
    <t>Pardos</t>
  </si>
  <si>
    <t>Paredes de Sigüenza</t>
  </si>
  <si>
    <t>Pareja</t>
  </si>
  <si>
    <t>Pastrana</t>
  </si>
  <si>
    <t>Peralejos de las Truchas</t>
  </si>
  <si>
    <t>Peralveche</t>
  </si>
  <si>
    <t>Peñalver</t>
  </si>
  <si>
    <t>Peñalén</t>
  </si>
  <si>
    <t>Pinilla de Jadraque</t>
  </si>
  <si>
    <t>Pinilla de Molina</t>
  </si>
  <si>
    <t>Pioz</t>
  </si>
  <si>
    <t>Alcarria Baja</t>
  </si>
  <si>
    <t>Piqueras</t>
  </si>
  <si>
    <t>Poveda de la Sierra</t>
  </si>
  <si>
    <t>Pozo de Almoguera</t>
  </si>
  <si>
    <t>Pozo de Guadalajara</t>
  </si>
  <si>
    <t>Prados Redondos</t>
  </si>
  <si>
    <t>Prádena de Atienza</t>
  </si>
  <si>
    <t>Puebla de Beleña</t>
  </si>
  <si>
    <t>Puebla de Valles</t>
  </si>
  <si>
    <t>Pálmaces de Jadraque</t>
  </si>
  <si>
    <t>Quer</t>
  </si>
  <si>
    <t>Rebollosa de Jadraque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</si>
  <si>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</si>
  <si>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</si>
  <si>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</si>
  <si>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</si>
  <si>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</si>
  <si>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</si>
  <si>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</si>
  <si>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</si>
  <si>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</si>
  <si>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</si>
  <si>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</si>
  <si>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</si>
  <si>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</si>
  <si>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</si>
  <si>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</si>
  <si>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</si>
  <si>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</si>
  <si>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Sayatón</t>
  </si>
  <si>
    <t>Saúca</t>
  </si>
  <si>
    <t>Selas</t>
  </si>
  <si>
    <t>Semillas (Guadalajara)</t>
  </si>
  <si>
    <t>Setiles</t>
  </si>
  <si>
    <t>Sienes</t>
  </si>
  <si>
    <t>Sigüenza</t>
  </si>
  <si>
    <t>Solanillos del Extremo</t>
  </si>
  <si>
    <t>Somolinos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</si>
  <si>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</si>
  <si>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</si>
  <si>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</si>
  <si>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</si>
  <si>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</si>
  <si>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</si>
  <si>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</si>
  <si>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</si>
  <si>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Tordellego</t>
  </si>
  <si>
    <t>Tordelrábano</t>
  </si>
  <si>
    <t>Tordesilos</t>
  </si>
  <si>
    <t>Torija</t>
  </si>
  <si>
    <t>Torre del Burgo</t>
  </si>
  <si>
    <t>Torrecuadrada de Molina</t>
  </si>
  <si>
    <t>Torrecuadradilla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</si>
  <si>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</si>
  <si>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</si>
  <si>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</si>
  <si>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</si>
  <si>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</si>
  <si>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</si>
  <si>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Tortuera</t>
  </si>
  <si>
    <t>Tortuero</t>
  </si>
  <si>
    <t>Traíd</t>
  </si>
  <si>
    <t>Trijueque</t>
  </si>
  <si>
    <t>Trillo (Guadalajara)</t>
  </si>
  <si>
    <t>Tórtola de Henares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</si>
  <si>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</si>
  <si>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</si>
  <si>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</si>
  <si>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</si>
  <si>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</si>
  <si>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</si>
  <si>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</si>
  <si>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</si>
  <si>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</si>
  <si>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</si>
  <si>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</si>
  <si>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</si>
  <si>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</si>
  <si>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</si>
  <si>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</si>
  <si>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</si>
  <si>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</si>
  <si>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</si>
  <si>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</si>
  <si>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</si>
  <si>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</si>
  <si>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</si>
  <si>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</si>
  <si>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</si>
  <si>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</si>
  <si>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</si>
  <si>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</si>
  <si>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</si>
  <si>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</si>
  <si>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Yunquera de Henares</t>
  </si>
  <si>
    <t>Yélamos de Abajo</t>
  </si>
  <si>
    <t>Yélamos de Arriba</t>
  </si>
  <si>
    <t>Zaorejas</t>
  </si>
  <si>
    <t>Zarzuela de Jadraque</t>
  </si>
  <si>
    <t>Zorita de los Canes</t>
  </si>
  <si>
    <t>Ahofrín</t>
  </si>
  <si>
    <t>Montes de Toledo (Comarca Toledo)</t>
  </si>
  <si>
    <t>Alameda de la Sagra</t>
  </si>
  <si>
    <t>La Sagra</t>
  </si>
  <si>
    <t>Albarreal de Tajo</t>
  </si>
  <si>
    <t>Comarca de Torrijos</t>
  </si>
  <si>
    <t>Alcabón</t>
  </si>
  <si>
    <t>Alcaudete de la Jara</t>
  </si>
  <si>
    <t>Alcañizo</t>
  </si>
  <si>
    <t>Campana de Oropesa</t>
  </si>
  <si>
    <t>Alcolea de Tajo</t>
  </si>
  <si>
    <t>La Campana de Oropesa</t>
  </si>
  <si>
    <t>Aldea en Cabo</t>
  </si>
  <si>
    <t>Aldeanueva de Barbarroya</t>
  </si>
  <si>
    <t>Aldeanueva de San Bartolomé</t>
  </si>
  <si>
    <t>Almendral de la Cañada</t>
  </si>
  <si>
    <t>Sierra de San Vicente</t>
  </si>
  <si>
    <t>Almonacid de Toledo</t>
  </si>
  <si>
    <t>Almorox</t>
  </si>
  <si>
    <t>Arcicóllar</t>
  </si>
  <si>
    <t>Argés</t>
  </si>
  <si>
    <t>Azután</t>
  </si>
  <si>
    <t>Añover de Tajo</t>
  </si>
  <si>
    <t>La Sagra (Toledo)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</si>
  <si>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</si>
  <si>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</si>
  <si>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</si>
  <si>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</si>
  <si>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</si>
  <si>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</si>
  <si>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</si>
  <si>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Yepes</t>
  </si>
  <si>
    <t>Mesa de Ocaña</t>
  </si>
  <si>
    <t>Cabañas de la Sagra</t>
  </si>
  <si>
    <t>Cabezamesada</t>
  </si>
  <si>
    <t>Mancha de Toledo</t>
  </si>
  <si>
    <t>Calera y Chozas</t>
  </si>
  <si>
    <t>Caleruela</t>
  </si>
  <si>
    <t>Calzada de Oropesa</t>
  </si>
  <si>
    <t>Camarena</t>
  </si>
  <si>
    <t>Camarenilla</t>
  </si>
  <si>
    <t>Camuñas</t>
  </si>
  <si>
    <t>Cardiel de los Montes</t>
  </si>
  <si>
    <t>Carmena (Toledo)</t>
  </si>
  <si>
    <t>Carranque</t>
  </si>
  <si>
    <t>Carriches</t>
  </si>
  <si>
    <t>Casarrubios del Monte</t>
  </si>
  <si>
    <t>Casasbuenas</t>
  </si>
  <si>
    <t>Castillo de Bayuela</t>
  </si>
  <si>
    <t>Cazalegas</t>
  </si>
  <si>
    <t>Cebolla</t>
  </si>
  <si>
    <t>Cedillo del Condado</t>
  </si>
  <si>
    <t>Cervera de los Montes</t>
  </si>
  <si>
    <t>Chozas de Canales</t>
  </si>
  <si>
    <t>Chueca (Toledo)</t>
  </si>
  <si>
    <t>Ciruelos</t>
  </si>
  <si>
    <t>Cobeja</t>
  </si>
  <si>
    <t>Cobisa</t>
  </si>
  <si>
    <t>Consuegra</t>
  </si>
  <si>
    <t>Corral de Almaguer</t>
  </si>
  <si>
    <t>Mancha Alta de Toledo</t>
  </si>
  <si>
    <t>Cuerva</t>
  </si>
  <si>
    <t>Domingo Pérez</t>
  </si>
  <si>
    <t>Dosbarrios</t>
  </si>
  <si>
    <t>El Campillo de la Jara</t>
  </si>
  <si>
    <t>El Carpio de Tajo</t>
  </si>
  <si>
    <t>El Casar de Escalona</t>
  </si>
  <si>
    <t>El Puente del Arzobispo</t>
  </si>
  <si>
    <t>El Real de San Vicente</t>
  </si>
  <si>
    <t>El Romeral</t>
  </si>
  <si>
    <t>El Toboso</t>
  </si>
  <si>
    <t>El Viso de San Juan</t>
  </si>
  <si>
    <t>Erustes</t>
  </si>
  <si>
    <t>Escalona</t>
  </si>
  <si>
    <t>Escalonilla</t>
  </si>
  <si>
    <t>Espinoso del Rey</t>
  </si>
  <si>
    <t>Esquivias</t>
  </si>
  <si>
    <t>Fuensalida</t>
  </si>
  <si>
    <t>Garciotum</t>
  </si>
  <si>
    <t>Gerindote</t>
  </si>
  <si>
    <t>Guadamur</t>
  </si>
  <si>
    <t>Gálvez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</si>
  <si>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</si>
  <si>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</si>
  <si>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</si>
  <si>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</si>
  <si>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</si>
  <si>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</si>
  <si>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Illescas</t>
  </si>
  <si>
    <t>Illán de Vacas</t>
  </si>
  <si>
    <t>La Estrella</t>
  </si>
  <si>
    <t>La Guardia</t>
  </si>
  <si>
    <t>La Iglesuela del Tiétar</t>
  </si>
  <si>
    <t>La Mata</t>
  </si>
  <si>
    <t>La Nava de Ricomalillo</t>
  </si>
  <si>
    <t>La Puebla de Almoradiel</t>
  </si>
  <si>
    <t>La Puebla de Montalbán</t>
  </si>
  <si>
    <t>La Pueblanueva</t>
  </si>
  <si>
    <t>La Torre de Esteban Hambrán</t>
  </si>
  <si>
    <t>La Villa de Don Fadrique</t>
  </si>
  <si>
    <t>Lagartera</t>
  </si>
  <si>
    <t>Las Herencias</t>
  </si>
  <si>
    <t>Las Ventas con Peña Aguilera</t>
  </si>
  <si>
    <t>Las Ventas de Retamosa</t>
  </si>
  <si>
    <t>Las Ventas de San Julián</t>
  </si>
  <si>
    <t>Layos</t>
  </si>
  <si>
    <t>Lillo</t>
  </si>
  <si>
    <t>Lominchar</t>
  </si>
  <si>
    <t>Los Cerralbos</t>
  </si>
  <si>
    <t>Los Navalmorales</t>
  </si>
  <si>
    <t>Los Navalucillos</t>
  </si>
  <si>
    <t>Los Yébenes</t>
  </si>
  <si>
    <t>Lucillos</t>
  </si>
  <si>
    <t>Madridejos</t>
  </si>
  <si>
    <t>Magán</t>
  </si>
  <si>
    <t>Malpica de Tajo</t>
  </si>
  <si>
    <t>Manzaneque</t>
  </si>
  <si>
    <t>Montes de Toledo (comarca)</t>
  </si>
  <si>
    <t>Marjaliza</t>
  </si>
  <si>
    <t>Marrupe</t>
  </si>
  <si>
    <t>Mascaraque</t>
  </si>
  <si>
    <t>Mazarambroz</t>
  </si>
  <si>
    <t>Mejorada</t>
  </si>
  <si>
    <t>Menasalbas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</si>
  <si>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</si>
  <si>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</si>
  <si>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</si>
  <si>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</si>
  <si>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</si>
  <si>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</si>
  <si>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</si>
  <si>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Méntrida</t>
  </si>
  <si>
    <t>Nambroca</t>
  </si>
  <si>
    <t>Navahermosa</t>
  </si>
  <si>
    <t>Navalcán</t>
  </si>
  <si>
    <t>Navalmoralejo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</si>
  <si>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</si>
  <si>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</si>
  <si>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</si>
  <si>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</si>
  <si>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</si>
  <si>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</si>
  <si>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</si>
  <si>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</si>
  <si>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</si>
  <si>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</si>
  <si>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</si>
  <si>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</si>
  <si>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</si>
  <si>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</si>
  <si>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</si>
  <si>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</si>
  <si>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</si>
  <si>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</si>
  <si>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 (Toledo)</t>
  </si>
  <si>
    <t>Polán</t>
  </si>
  <si>
    <t>Portillo de Toledo</t>
  </si>
  <si>
    <t>Puerto de San Vicente</t>
  </si>
  <si>
    <t>Pulgar</t>
  </si>
  <si>
    <t>Quero</t>
  </si>
  <si>
    <t>Quintanar de la Orden</t>
  </si>
  <si>
    <t>Quismondo</t>
  </si>
  <si>
    <t>Recas</t>
  </si>
  <si>
    <t>Retamoso de la Jara</t>
  </si>
  <si>
    <t>Rielves</t>
  </si>
  <si>
    <t>Robledo del Mazo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</si>
  <si>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</si>
  <si>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</si>
  <si>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</si>
  <si>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</si>
  <si>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</si>
  <si>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</si>
  <si>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</si>
  <si>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</si>
  <si>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</si>
  <si>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Santo Domingo-Caudilla</t>
  </si>
  <si>
    <t>Sartajada</t>
  </si>
  <si>
    <t>Tierras de Talavera</t>
  </si>
  <si>
    <t>Segurilla</t>
  </si>
  <si>
    <t>Sevilleja de la Jara</t>
  </si>
  <si>
    <t>Sonseca</t>
  </si>
  <si>
    <t>La Sisla (comarca)</t>
  </si>
  <si>
    <t>Sotillo de las Palomas</t>
  </si>
  <si>
    <t>Talavera de la Reina</t>
  </si>
  <si>
    <t>Tembleque</t>
  </si>
  <si>
    <t>Torralba de Oropesa</t>
  </si>
  <si>
    <t>Torrecilla de la Jara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</si>
  <si>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</si>
  <si>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</si>
  <si>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</si>
  <si>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</si>
  <si>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</si>
  <si>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</si>
  <si>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</si>
  <si>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</si>
  <si>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</si>
  <si>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Villacañas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</si>
  <si>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</si>
  <si>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</si>
  <si>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</si>
  <si>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</si>
  <si>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</si>
  <si>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</si>
  <si>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</si>
  <si>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</si>
  <si>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</si>
  <si>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</si>
  <si>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</si>
  <si>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</si>
  <si>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Yeles</t>
  </si>
  <si>
    <t>Yepes</t>
  </si>
  <si>
    <t>Yuncler</t>
  </si>
  <si>
    <t>Yunclillos</t>
  </si>
  <si>
    <t>Yuncos</t>
  </si>
  <si>
    <t>HOJA DE CÁCULO PARA LA OBTENCIÓN DE LA TRANSMITANCIA TÉRMICA EN VENTANAS EN CASTILLA LA MANCHA</t>
  </si>
  <si>
    <t>ATENCIÓN: SOLO ES NECESARIO COMPLETAR LAS CELDAS EN GRIS CLARO.</t>
  </si>
  <si>
    <t>Ubicación de vivienda. Altura y zona cllimática</t>
  </si>
  <si>
    <t>Hueco</t>
  </si>
  <si>
    <t>Hoja ventana</t>
  </si>
  <si>
    <t>Tipo de vidrio</t>
  </si>
  <si>
    <t>Tipo de marco</t>
  </si>
  <si>
    <t>% marco</t>
  </si>
  <si>
    <t>% vidrio</t>
  </si>
  <si>
    <t>alto (m)</t>
  </si>
  <si>
    <t>ancho (m)</t>
  </si>
  <si>
    <t>Nº hojas</t>
  </si>
  <si>
    <t>4+16+6</t>
  </si>
  <si>
    <t>PVC</t>
  </si>
  <si>
    <t>Características del hueco</t>
  </si>
  <si>
    <t>Transmitancia térmica del hueco</t>
  </si>
  <si>
    <t>Hueco (Marco)</t>
  </si>
  <si>
    <t>Hueco (Cajón Persiana)</t>
  </si>
  <si>
    <t>V1 (1,20x1,10)</t>
  </si>
  <si>
    <t>Vidrio (1 Hoja)</t>
  </si>
  <si>
    <r>
      <rPr>
        <b/>
        <sz val="8"/>
        <color theme="1"/>
        <rFont val="Calibri"/>
        <family val="2"/>
        <scheme val="minor"/>
      </rPr>
      <t>el área de la parte con panel opaco o cajón de persiana, si procede [m2];</t>
    </r>
    <r>
      <rPr>
        <sz val="8"/>
        <color theme="1"/>
        <rFont val="Calibri"/>
        <family val="2"/>
        <scheme val="minor"/>
      </rPr>
      <t xml:space="preserve">  Si es un elemento no presente en la configuración del hueco se consignará "0"</t>
    </r>
  </si>
  <si>
    <r>
      <t xml:space="preserve">la longitud de </t>
    </r>
    <r>
      <rPr>
        <b/>
        <sz val="8"/>
        <color theme="1"/>
        <rFont val="Calibri"/>
        <family val="2"/>
        <scheme val="minor"/>
      </rPr>
      <t>contacto entre marco y acristalamiento [m];</t>
    </r>
  </si>
  <si>
    <r>
      <t xml:space="preserve">la longitud de </t>
    </r>
    <r>
      <rPr>
        <b/>
        <sz val="8"/>
        <color theme="1"/>
        <rFont val="Calibri"/>
        <family val="2"/>
        <scheme val="minor"/>
      </rPr>
      <t>contacto entre marco y paneles opacos o cajón de persiana [m];</t>
    </r>
  </si>
  <si>
    <t>Área Parte Acristalada (m2)</t>
  </si>
  <si>
    <t>Área Marco (m2)</t>
  </si>
  <si>
    <t>Área Cajón Persiana (m2)</t>
  </si>
  <si>
    <t>Contacto Marco-Acristalamiento (m)</t>
  </si>
  <si>
    <t>Contacto Marco-C.Persiana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</si>
</sst>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sz val="8"/>
      <color indexed="17"/>
      <name val="Century Gothic"/>
      <family val="2"/>
    </font>
    <font>
      <sz val="8"/>
      <color indexed="20"/>
      <name val="Century Gothic"/>
      <family val="2"/>
    </font>
    <font>
      <sz val="10"/>
      <name val="Arial"/>
      <family val="2"/>
    </font>
    <font>
      <b/>
      <sz val="10"/>
      <color indexed="53"/>
      <name val="Arial"/>
      <family val="2"/>
    </font>
    <font>
      <b/>
      <sz val="10"/>
      <color indexed="14"/>
      <name val="Arial"/>
      <family val="2"/>
    </font>
    <font>
      <sz val="8"/>
      <color indexed="10"/>
      <name val="Century Gothic"/>
      <family val="2"/>
    </font>
    <font>
      <sz val="8"/>
      <color indexed="57"/>
      <name val="Century Gothic"/>
      <family val="2"/>
    </font>
    <font>
      <sz val="8"/>
      <color indexed="48"/>
      <name val="Century Gothic"/>
      <family val="2"/>
    </font>
    <font>
      <b/>
      <sz val="10"/>
      <name val="Century Gothic"/>
      <family val="2"/>
    </font>
    <font>
      <sz val="8"/>
      <name val="Arial"/>
      <family val="2"/>
    </font>
    <font>
      <sz val="10"/>
      <color indexed="17"/>
      <name val="Century Gothic"/>
      <family val="2"/>
    </font>
    <font>
      <sz val="10"/>
      <color indexed="16"/>
      <name val="Century Gothic"/>
      <family val="2"/>
    </font>
    <font>
      <sz val="10"/>
      <color indexed="48"/>
      <name val="Century Gothic"/>
      <family val="2"/>
    </font>
    <font>
      <sz val="10"/>
      <color indexed="20"/>
      <name val="Century Gothic"/>
      <family val="2"/>
    </font>
    <font>
      <sz val="8"/>
      <color indexed="16"/>
      <name val="Century Gothic"/>
      <family val="2"/>
    </font>
    <font>
      <sz val="10"/>
      <color indexed="9"/>
      <name val="Century Gothic"/>
      <family val="2"/>
    </font>
    <font>
      <b/>
      <sz val="10"/>
      <color indexed="17"/>
      <name val="Century Gothic"/>
      <family val="2"/>
    </font>
    <font>
      <sz val="10"/>
      <color indexed="9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bscript"/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vertAlign val="subscript"/>
      <sz val="12"/>
      <name val="Calibri"/>
      <family val="2"/>
    </font>
    <font>
      <sz val="12"/>
      <name val="Calibri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C000"/>
      <name val="Arial"/>
      <family val="2"/>
    </font>
    <font>
      <b/>
      <sz val="10"/>
      <color rgb="FFFFC00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16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2" xfId="2" applyBorder="1" applyAlignment="1">
      <alignment horizontal="center" vertical="center"/>
    </xf>
    <xf numFmtId="0" fontId="7" fillId="0" borderId="3" xfId="2" applyBorder="1" applyAlignment="1">
      <alignment horizontal="center" vertical="center"/>
    </xf>
    <xf numFmtId="0" fontId="7" fillId="0" borderId="3" xfId="2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164" fontId="5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5" fillId="2" borderId="3" xfId="0" applyNumberFormat="1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4" fontId="12" fillId="2" borderId="0" xfId="0" applyNumberFormat="1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3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0" fillId="6" borderId="0" xfId="0" applyFont="1" applyFill="1" applyAlignment="1" applyProtection="1">
      <alignment horizontal="center"/>
      <protection locked="0"/>
    </xf>
    <xf numFmtId="0" fontId="2" fillId="0" borderId="0" xfId="0" applyFont="1" applyAlignment="1">
      <alignment horizontal="right" indent="1"/>
    </xf>
    <xf numFmtId="0" fontId="25" fillId="0" borderId="7" xfId="0" quotePrefix="1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right" vertical="center" indent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right" indent="1"/>
      <protection hidden="1"/>
    </xf>
    <xf numFmtId="0" fontId="2" fillId="0" borderId="0" xfId="0" applyFont="1" applyAlignment="1" applyProtection="1">
      <alignment horizontal="right"/>
      <protection hidden="1"/>
    </xf>
    <xf numFmtId="0" fontId="3" fillId="2" borderId="0" xfId="0" applyFont="1" applyFill="1" applyProtection="1">
      <protection hidden="1"/>
    </xf>
    <xf numFmtId="0" fontId="20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0" fillId="0" borderId="0" xfId="0" applyAlignment="1" applyProtection="1">
      <alignment vertical="top" wrapText="1"/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29" fillId="0" borderId="0" xfId="0" applyFont="1" applyAlignment="1" applyProtection="1">
      <alignment horizontal="right" vertical="center"/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10" fontId="32" fillId="0" borderId="0" xfId="1" applyNumberFormat="1" applyFont="1" applyFill="1" applyBorder="1" applyAlignment="1" applyProtection="1">
      <alignment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10" fontId="35" fillId="0" borderId="0" xfId="0" applyNumberFormat="1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39" fillId="0" borderId="0" xfId="0" applyFont="1" applyProtection="1"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43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7" fillId="3" borderId="4" xfId="2" applyFill="1" applyBorder="1" applyAlignment="1">
      <alignment horizontal="center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21" fillId="0" borderId="0" xfId="0" applyFont="1" applyAlignment="1" applyProtection="1">
      <alignment vertical="top" wrapText="1"/>
      <protection hidden="1"/>
    </xf>
    <xf numFmtId="2" fontId="32" fillId="8" borderId="1" xfId="0" applyNumberFormat="1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 applyProtection="1">
      <alignment horizontal="center" vertical="top" wrapText="1"/>
      <protection locked="0"/>
    </xf>
    <xf numFmtId="0" fontId="13" fillId="7" borderId="1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center"/>
    </xf>
    <xf numFmtId="0" fontId="2" fillId="7" borderId="1" xfId="0" applyFont="1" applyFill="1" applyBorder="1" applyProtection="1">
      <protection locked="0"/>
    </xf>
    <xf numFmtId="2" fontId="2" fillId="7" borderId="1" xfId="0" applyNumberFormat="1" applyFont="1" applyFill="1" applyBorder="1" applyProtection="1">
      <protection locked="0"/>
    </xf>
    <xf numFmtId="0" fontId="2" fillId="7" borderId="1" xfId="0" applyFont="1" applyFill="1" applyBorder="1" applyAlignment="1" applyProtection="1">
      <alignment horizontal="right"/>
      <protection locked="0"/>
    </xf>
    <xf numFmtId="0" fontId="40" fillId="9" borderId="1" xfId="0" applyFont="1" applyFill="1" applyBorder="1" applyProtection="1">
      <protection hidden="1"/>
    </xf>
    <xf numFmtId="0" fontId="13" fillId="5" borderId="0" xfId="0" applyFont="1" applyFill="1" applyAlignment="1" applyProtection="1">
      <alignment horizontal="center" vertical="top" wrapText="1"/>
      <protection hidden="1"/>
    </xf>
    <xf numFmtId="2" fontId="46" fillId="0" borderId="0" xfId="0" applyNumberFormat="1" applyFont="1" applyProtection="1">
      <protection hidden="1"/>
    </xf>
    <xf numFmtId="0" fontId="46" fillId="0" borderId="0" xfId="0" applyFont="1" applyProtection="1">
      <protection hidden="1"/>
    </xf>
    <xf numFmtId="2" fontId="32" fillId="8" borderId="12" xfId="0" applyNumberFormat="1" applyFont="1" applyFill="1" applyBorder="1" applyAlignment="1" applyProtection="1">
      <alignment horizontal="center" vertical="center"/>
      <protection locked="0"/>
    </xf>
    <xf numFmtId="2" fontId="49" fillId="10" borderId="15" xfId="0" applyNumberFormat="1" applyFont="1" applyFill="1" applyBorder="1" applyAlignment="1" applyProtection="1">
      <alignment horizontal="center" vertical="center"/>
      <protection hidden="1"/>
    </xf>
    <xf numFmtId="2" fontId="49" fillId="10" borderId="18" xfId="0" applyNumberFormat="1" applyFont="1" applyFill="1" applyBorder="1" applyAlignment="1" applyProtection="1">
      <alignment horizontal="center" vertical="center"/>
      <protection hidden="1"/>
    </xf>
    <xf numFmtId="2" fontId="49" fillId="10" borderId="16" xfId="0" applyNumberFormat="1" applyFont="1" applyFill="1" applyBorder="1" applyAlignment="1" applyProtection="1">
      <alignment horizontal="center" vertical="center"/>
      <protection hidden="1"/>
    </xf>
    <xf numFmtId="2" fontId="46" fillId="10" borderId="13" xfId="0" applyNumberFormat="1" applyFont="1" applyFill="1" applyBorder="1" applyAlignment="1" applyProtection="1">
      <alignment horizontal="center" vertical="center"/>
      <protection hidden="1"/>
    </xf>
    <xf numFmtId="2" fontId="46" fillId="10" borderId="17" xfId="0" applyNumberFormat="1" applyFont="1" applyFill="1" applyBorder="1" applyAlignment="1" applyProtection="1">
      <alignment horizontal="center" vertical="center"/>
      <protection hidden="1"/>
    </xf>
    <xf numFmtId="2" fontId="46" fillId="10" borderId="14" xfId="0" applyNumberFormat="1" applyFont="1" applyFill="1" applyBorder="1" applyAlignment="1" applyProtection="1">
      <alignment horizontal="center" vertical="center"/>
      <protection hidden="1"/>
    </xf>
    <xf numFmtId="0" fontId="46" fillId="10" borderId="4" xfId="0" applyFont="1" applyFill="1" applyBorder="1" applyProtection="1">
      <protection hidden="1"/>
    </xf>
    <xf numFmtId="0" fontId="46" fillId="10" borderId="1" xfId="0" applyFont="1" applyFill="1" applyBorder="1" applyProtection="1">
      <protection hidden="1"/>
    </xf>
    <xf numFmtId="2" fontId="47" fillId="10" borderId="7" xfId="0" applyNumberFormat="1" applyFont="1" applyFill="1" applyBorder="1" applyAlignment="1" applyProtection="1">
      <alignment horizontal="center"/>
      <protection hidden="1"/>
    </xf>
    <xf numFmtId="2" fontId="45" fillId="10" borderId="7" xfId="0" applyNumberFormat="1" applyFont="1" applyFill="1" applyBorder="1" applyAlignment="1" applyProtection="1">
      <alignment horizontal="center" vertical="center" wrapText="1"/>
      <protection hidden="1"/>
    </xf>
    <xf numFmtId="0" fontId="50" fillId="10" borderId="1" xfId="0" applyFont="1" applyFill="1" applyBorder="1" applyAlignment="1" applyProtection="1">
      <alignment horizontal="center" vertical="top" wrapText="1"/>
      <protection hidden="1"/>
    </xf>
    <xf numFmtId="0" fontId="50" fillId="10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3" fillId="7" borderId="1" xfId="0" applyFont="1" applyFill="1" applyBorder="1" applyAlignment="1" applyProtection="1">
      <alignment horizontal="center" vertical="center"/>
      <protection hidden="1"/>
    </xf>
    <xf numFmtId="0" fontId="23" fillId="7" borderId="2" xfId="0" applyFont="1" applyFill="1" applyBorder="1" applyAlignment="1" applyProtection="1">
      <alignment horizontal="center" vertical="center"/>
      <protection hidden="1"/>
    </xf>
    <xf numFmtId="0" fontId="23" fillId="7" borderId="3" xfId="0" applyFont="1" applyFill="1" applyBorder="1" applyAlignment="1" applyProtection="1">
      <alignment horizontal="center" vertical="center"/>
      <protection hidden="1"/>
    </xf>
    <xf numFmtId="0" fontId="23" fillId="7" borderId="4" xfId="0" applyFont="1" applyFill="1" applyBorder="1" applyAlignment="1" applyProtection="1">
      <alignment horizontal="center" vertical="center"/>
      <protection hidden="1"/>
    </xf>
    <xf numFmtId="0" fontId="40" fillId="9" borderId="1" xfId="0" applyFont="1" applyFill="1" applyBorder="1" applyAlignment="1" applyProtection="1">
      <alignment horizontal="center" vertical="center"/>
      <protection hidden="1"/>
    </xf>
    <xf numFmtId="0" fontId="40" fillId="9" borderId="2" xfId="0" applyFont="1" applyFill="1" applyBorder="1" applyAlignment="1" applyProtection="1">
      <alignment horizontal="center"/>
      <protection hidden="1"/>
    </xf>
    <xf numFmtId="0" fontId="40" fillId="9" borderId="4" xfId="0" applyFont="1" applyFill="1" applyBorder="1" applyAlignment="1" applyProtection="1">
      <alignment horizontal="center"/>
      <protection hidden="1"/>
    </xf>
    <xf numFmtId="0" fontId="40" fillId="9" borderId="1" xfId="0" applyFont="1" applyFill="1" applyBorder="1" applyAlignment="1" applyProtection="1">
      <alignment horizontal="center" vertical="center" wrapText="1"/>
      <protection hidden="1"/>
    </xf>
    <xf numFmtId="0" fontId="40" fillId="9" borderId="12" xfId="0" applyFont="1" applyFill="1" applyBorder="1" applyAlignment="1" applyProtection="1">
      <alignment horizontal="center" vertical="center" wrapText="1"/>
      <protection hidden="1"/>
    </xf>
    <xf numFmtId="0" fontId="40" fillId="9" borderId="19" xfId="0" applyFont="1" applyFill="1" applyBorder="1" applyAlignment="1" applyProtection="1">
      <alignment horizontal="center" vertical="center" wrapText="1"/>
      <protection hidden="1"/>
    </xf>
    <xf numFmtId="0" fontId="40" fillId="9" borderId="12" xfId="0" applyFont="1" applyFill="1" applyBorder="1" applyAlignment="1" applyProtection="1">
      <alignment horizontal="center" vertical="center"/>
      <protection hidden="1"/>
    </xf>
    <xf numFmtId="0" fontId="40" fillId="9" borderId="19" xfId="0" applyFont="1" applyFill="1" applyBorder="1" applyAlignment="1" applyProtection="1">
      <alignment horizontal="center" vertical="center"/>
      <protection hidden="1"/>
    </xf>
    <xf numFmtId="0" fontId="40" fillId="9" borderId="5" xfId="0" applyFont="1" applyFill="1" applyBorder="1" applyAlignment="1" applyProtection="1">
      <alignment horizontal="center" vertical="center" wrapText="1"/>
      <protection hidden="1"/>
    </xf>
    <xf numFmtId="0" fontId="40" fillId="9" borderId="5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34" fillId="0" borderId="0" xfId="0" applyFont="1" applyAlignment="1" applyProtection="1">
      <alignment vertical="center" wrapText="1"/>
      <protection hidden="1"/>
    </xf>
    <xf numFmtId="0" fontId="48" fillId="0" borderId="0" xfId="0" applyFont="1" applyAlignment="1" applyProtection="1">
      <alignment vertical="center" wrapText="1"/>
      <protection hidden="1"/>
    </xf>
    <xf numFmtId="0" fontId="25" fillId="0" borderId="0" xfId="0" applyFont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34" fillId="0" borderId="6" xfId="0" applyFont="1" applyBorder="1" applyAlignment="1" applyProtection="1">
      <alignment vertical="center" wrapText="1"/>
      <protection hidden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_HE4" xfId="2" xr:uid="{BABD85A5-FB8D-4DD5-89EC-A5BA6786FDA2}"/>
    <cellStyle name="Porcentaje" xfId="1" builtinId="5"/>
  </cellStyles>
  <dxfs count="2">
    <dxf>
      <font>
        <b/>
        <i val="0"/>
        <color auto="1"/>
      </font>
      <fill>
        <patternFill>
          <bgColor rgb="FFC6EFCE"/>
        </patternFill>
      </fill>
    </dxf>
    <dxf>
      <font>
        <b/>
        <i val="0"/>
        <color auto="1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7" Type="http://schemas.openxmlformats.org/officeDocument/2006/relationships/image" Target="../media/image16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15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604630</xdr:colOff>
      <xdr:row>4</xdr:row>
      <xdr:rowOff>49694</xdr:rowOff>
    </xdr:from>
    <xdr:to>
      <xdr:col>3</xdr:col>
      <xdr:colOff>389281</xdr:colOff>
      <xdr:row>7</xdr:row>
      <xdr:rowOff>113433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2E48DF-4DC7-41FA-88DC-867C75AB7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8630" y="621194"/>
          <a:ext cx="975276" cy="635239"/>
        </a:xfrm>
        <a:prstGeom prst="rect">
          <a:avLst/>
        </a:prstGeom>
      </xdr:spPr>
    </xdr:pic>
    <xdr:clientData/>
  </xdr:twoCellAnchor>
  <xdr:twoCellAnchor>
    <xdr:from>
      <xdr:col>0</xdr:col>
      <xdr:colOff>82826</xdr:colOff>
      <xdr:row>4</xdr:row>
      <xdr:rowOff>57978</xdr:rowOff>
    </xdr:from>
    <xdr:to>
      <xdr:col>2</xdr:col>
      <xdr:colOff>334616</xdr:colOff>
      <xdr:row>7</xdr:row>
      <xdr:rowOff>98139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B31DE72-C257-4C65-870D-C7A54E9EE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6" y="629478"/>
          <a:ext cx="1775790" cy="611661"/>
        </a:xfrm>
        <a:prstGeom prst="rect">
          <a:avLst/>
        </a:prstGeom>
      </xdr:spPr>
    </xdr:pic>
    <xdr:clientData/>
  </xdr:twoCellAnchor>
  <xdr:twoCellAnchor>
    <xdr:from>
      <xdr:col>3</xdr:col>
      <xdr:colOff>629477</xdr:colOff>
      <xdr:row>4</xdr:row>
      <xdr:rowOff>115956</xdr:rowOff>
    </xdr:from>
    <xdr:to>
      <xdr:col>6</xdr:col>
      <xdr:colOff>218277</xdr:colOff>
      <xdr:row>7</xdr:row>
      <xdr:rowOff>80505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1D7604-AE25-4FE4-943F-2F3C8E5D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4102" y="306456"/>
          <a:ext cx="2465350" cy="536049"/>
        </a:xfrm>
        <a:prstGeom prst="rect">
          <a:avLst/>
        </a:prstGeom>
      </xdr:spPr>
    </xdr:pic>
    <xdr:clientData/>
  </xdr:twoCellAnchor>
  <xdr:twoCellAnchor>
    <xdr:from>
      <xdr:col>6</xdr:col>
      <xdr:colOff>546653</xdr:colOff>
      <xdr:row>4</xdr:row>
      <xdr:rowOff>99393</xdr:rowOff>
    </xdr:from>
    <xdr:to>
      <xdr:col>9</xdr:col>
      <xdr:colOff>649356</xdr:colOff>
      <xdr:row>7</xdr:row>
      <xdr:rowOff>125069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C650D00-320C-4D51-B785-CABB537F8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7828" y="289893"/>
          <a:ext cx="2388703" cy="597176"/>
        </a:xfrm>
        <a:prstGeom prst="rect">
          <a:avLst/>
        </a:prstGeom>
      </xdr:spPr>
    </xdr:pic>
    <xdr:clientData/>
  </xdr:twoCellAnchor>
  <xdr:twoCellAnchor editAs="oneCell">
    <xdr:from>
      <xdr:col>0</xdr:col>
      <xdr:colOff>193301</xdr:colOff>
      <xdr:row>311</xdr:row>
      <xdr:rowOff>112786</xdr:rowOff>
    </xdr:from>
    <xdr:to>
      <xdr:col>8</xdr:col>
      <xdr:colOff>728383</xdr:colOff>
      <xdr:row>367</xdr:row>
      <xdr:rowOff>96548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E5D493D-8338-6C39-3938-FDA2ADDF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3301" y="59358286"/>
          <a:ext cx="7639611" cy="10651762"/>
        </a:xfrm>
        <a:prstGeom prst="rect">
          <a:avLst/>
        </a:prstGeom>
      </xdr:spPr>
    </xdr:pic>
    <xdr:clientData/>
  </xdr:twoCellAnchor>
  <xdr:twoCellAnchor editAs="oneCell">
    <xdr:from>
      <xdr:col>2</xdr:col>
      <xdr:colOff>324970</xdr:colOff>
      <xdr:row>0</xdr:row>
      <xdr:rowOff>67237</xdr:rowOff>
    </xdr:from>
    <xdr:to>
      <xdr:col>7</xdr:col>
      <xdr:colOff>568683</xdr:colOff>
      <xdr:row>4</xdr:row>
      <xdr:rowOff>22413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92D79E7-A29E-C441-2A32-6C9226896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48970" y="67237"/>
          <a:ext cx="5062242" cy="717176"/>
        </a:xfrm>
        <a:prstGeom prst="rect">
          <a:avLst/>
        </a:prstGeom>
      </xdr:spPr>
    </xdr:pic>
    <xdr:clientData/>
  </xdr:twoCellAnchor>
  <xdr:twoCellAnchor editAs="oneCell">
    <xdr:from>
      <xdr:col>0</xdr:col>
      <xdr:colOff>79000</xdr:colOff>
      <xdr:row>10</xdr:row>
      <xdr:rowOff>70505</xdr:rowOff>
    </xdr:from>
    <xdr:to>
      <xdr:col>9</xdr:col>
      <xdr:colOff>690503</xdr:colOff>
      <xdr:row>66</xdr:row>
      <xdr:rowOff>56030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B84819-1D12-4B7C-A5A9-FF4180539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000" y="1975505"/>
          <a:ext cx="8478032" cy="10653525"/>
        </a:xfrm>
        <a:prstGeom prst="rect">
          <a:avLst/>
        </a:prstGeom>
      </xdr:spPr>
    </xdr:pic>
    <xdr:clientData/>
  </xdr:twoCellAnchor>
  <xdr:twoCellAnchor editAs="oneCell">
    <xdr:from>
      <xdr:col>0</xdr:col>
      <xdr:colOff>291909</xdr:colOff>
      <xdr:row>67</xdr:row>
      <xdr:rowOff>89647</xdr:rowOff>
    </xdr:from>
    <xdr:to>
      <xdr:col>9</xdr:col>
      <xdr:colOff>263037</xdr:colOff>
      <xdr:row>128</xdr:row>
      <xdr:rowOff>156881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4AEB904-BD3F-400A-8814-5BA6E6955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1909" y="12853147"/>
          <a:ext cx="7837657" cy="11687734"/>
        </a:xfrm>
        <a:prstGeom prst="rect">
          <a:avLst/>
        </a:prstGeom>
      </xdr:spPr>
    </xdr:pic>
    <xdr:clientData/>
  </xdr:twoCellAnchor>
  <xdr:twoCellAnchor editAs="oneCell">
    <xdr:from>
      <xdr:col>0</xdr:col>
      <xdr:colOff>243727</xdr:colOff>
      <xdr:row>130</xdr:row>
      <xdr:rowOff>141343</xdr:rowOff>
    </xdr:from>
    <xdr:to>
      <xdr:col>9</xdr:col>
      <xdr:colOff>484555</xdr:colOff>
      <xdr:row>184</xdr:row>
      <xdr:rowOff>134471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257FE5A-6D5E-4CD4-924E-2D75B8D93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3727" y="24906343"/>
          <a:ext cx="8107357" cy="10280128"/>
        </a:xfrm>
        <a:prstGeom prst="rect">
          <a:avLst/>
        </a:prstGeom>
      </xdr:spPr>
    </xdr:pic>
    <xdr:clientData/>
  </xdr:twoCellAnchor>
  <xdr:twoCellAnchor editAs="oneCell">
    <xdr:from>
      <xdr:col>0</xdr:col>
      <xdr:colOff>306480</xdr:colOff>
      <xdr:row>189</xdr:row>
      <xdr:rowOff>47214</xdr:rowOff>
    </xdr:from>
    <xdr:to>
      <xdr:col>9</xdr:col>
      <xdr:colOff>84322</xdr:colOff>
      <xdr:row>247</xdr:row>
      <xdr:rowOff>78442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7491F32-3C14-4A6B-A218-A88421C76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6480" y="36051714"/>
          <a:ext cx="7644371" cy="11080228"/>
        </a:xfrm>
        <a:prstGeom prst="rect">
          <a:avLst/>
        </a:prstGeom>
      </xdr:spPr>
    </xdr:pic>
    <xdr:clientData/>
  </xdr:twoCellAnchor>
  <xdr:twoCellAnchor editAs="oneCell">
    <xdr:from>
      <xdr:col>0</xdr:col>
      <xdr:colOff>243167</xdr:colOff>
      <xdr:row>252</xdr:row>
      <xdr:rowOff>170632</xdr:rowOff>
    </xdr:from>
    <xdr:to>
      <xdr:col>9</xdr:col>
      <xdr:colOff>89647</xdr:colOff>
      <xdr:row>306</xdr:row>
      <xdr:rowOff>134471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D7358AC-8DE4-4500-BDF9-58807BD58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3167" y="48176632"/>
          <a:ext cx="7713009" cy="102508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130200</xdr:colOff>
      <xdr:row>30</xdr:row>
      <xdr:rowOff>101742</xdr:rowOff>
    </xdr:from>
    <xdr:to>
      <xdr:col>6</xdr:col>
      <xdr:colOff>545073</xdr:colOff>
      <xdr:row>33</xdr:row>
      <xdr:rowOff>55225</xdr:rowOff>
    </xdr:to>
    <xdr:pic>
      <xdr:nvPicPr>
        <xdr:cNvPr id="2" name="Imagen 13">
          <a:extLst>
            <a:ext uri="{FF2B5EF4-FFF2-40B4-BE49-F238E27FC236}">
              <a16:creationId xmlns:a16="http://schemas.microsoft.com/office/drawing/2014/main" id="{A37D74E1-7C53-41A1-8AE8-0E849FBC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3141" y="6029654"/>
          <a:ext cx="4471403" cy="6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94890</xdr:colOff>
      <xdr:row>47</xdr:row>
      <xdr:rowOff>69010</xdr:rowOff>
    </xdr:from>
    <xdr:to>
      <xdr:col>7</xdr:col>
      <xdr:colOff>99416</xdr:colOff>
      <xdr:row>58</xdr:row>
      <xdr:rowOff>22665</xdr:rowOff>
    </xdr:to>
    <xdr:pic>
      <xdr:nvPicPr>
        <xdr:cNvPr id="3" name="Imagen 14">
          <a:extLst>
            <a:ext uri="{FF2B5EF4-FFF2-40B4-BE49-F238E27FC236}">
              <a16:creationId xmlns:a16="http://schemas.microsoft.com/office/drawing/2014/main" id="{BDB746A0-D182-4226-8127-39619DAD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015" y="6280029"/>
          <a:ext cx="6029864" cy="2320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604630</xdr:colOff>
      <xdr:row>4</xdr:row>
      <xdr:rowOff>49694</xdr:rowOff>
    </xdr:from>
    <xdr:to>
      <xdr:col>3</xdr:col>
      <xdr:colOff>579781</xdr:colOff>
      <xdr:row>7</xdr:row>
      <xdr:rowOff>113433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96C17DA-225D-48C8-8291-5B6539C22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7571" y="240194"/>
          <a:ext cx="972475" cy="635239"/>
        </a:xfrm>
        <a:prstGeom prst="rect">
          <a:avLst/>
        </a:prstGeom>
      </xdr:spPr>
    </xdr:pic>
    <xdr:clientData/>
  </xdr:twoCellAnchor>
  <xdr:twoCellAnchor editAs="oneCell">
    <xdr:from>
      <xdr:col>0</xdr:col>
      <xdr:colOff>82826</xdr:colOff>
      <xdr:row>4</xdr:row>
      <xdr:rowOff>57978</xdr:rowOff>
    </xdr:from>
    <xdr:to>
      <xdr:col>2</xdr:col>
      <xdr:colOff>65675</xdr:colOff>
      <xdr:row>7</xdr:row>
      <xdr:rowOff>98139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F4FB57EC-F84A-440D-B271-BE80BC2B4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6" y="629478"/>
          <a:ext cx="1775790" cy="611661"/>
        </a:xfrm>
        <a:prstGeom prst="rect">
          <a:avLst/>
        </a:prstGeom>
      </xdr:spPr>
    </xdr:pic>
    <xdr:clientData/>
  </xdr:twoCellAnchor>
  <xdr:twoCellAnchor editAs="oneCell">
    <xdr:from>
      <xdr:col>3</xdr:col>
      <xdr:colOff>775154</xdr:colOff>
      <xdr:row>4</xdr:row>
      <xdr:rowOff>127162</xdr:rowOff>
    </xdr:from>
    <xdr:to>
      <xdr:col>6</xdr:col>
      <xdr:colOff>173453</xdr:colOff>
      <xdr:row>7</xdr:row>
      <xdr:rowOff>91711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D4968123-11DE-4951-93D6-95C3EDB9B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5419" y="317662"/>
          <a:ext cx="2457505" cy="536049"/>
        </a:xfrm>
        <a:prstGeom prst="rect">
          <a:avLst/>
        </a:prstGeom>
      </xdr:spPr>
    </xdr:pic>
    <xdr:clientData/>
  </xdr:twoCellAnchor>
  <xdr:twoCellAnchor editAs="oneCell">
    <xdr:from>
      <xdr:col>6</xdr:col>
      <xdr:colOff>322536</xdr:colOff>
      <xdr:row>4</xdr:row>
      <xdr:rowOff>110599</xdr:rowOff>
    </xdr:from>
    <xdr:to>
      <xdr:col>9</xdr:col>
      <xdr:colOff>537298</xdr:colOff>
      <xdr:row>7</xdr:row>
      <xdr:rowOff>136275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30C5497F-2FE2-410D-A5DB-A4AC00529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007" y="301099"/>
          <a:ext cx="2388703" cy="597176"/>
        </a:xfrm>
        <a:prstGeom prst="rect">
          <a:avLst/>
        </a:prstGeom>
      </xdr:spPr>
    </xdr:pic>
    <xdr:clientData/>
  </xdr:twoCellAnchor>
  <xdr:twoCellAnchor editAs="oneCell">
    <xdr:from>
      <xdr:col>2</xdr:col>
      <xdr:colOff>11206</xdr:colOff>
      <xdr:row>0</xdr:row>
      <xdr:rowOff>67235</xdr:rowOff>
    </xdr:from>
    <xdr:to>
      <xdr:col>6</xdr:col>
      <xdr:colOff>582705</xdr:colOff>
      <xdr:row>3</xdr:row>
      <xdr:rowOff>180662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D2E1CB-3338-D450-0699-E31CB421E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04147" y="67235"/>
          <a:ext cx="4628029" cy="6849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146648</xdr:colOff>
      <xdr:row>1</xdr:row>
      <xdr:rowOff>172528</xdr:rowOff>
    </xdr:from>
    <xdr:to>
      <xdr:col>14</xdr:col>
      <xdr:colOff>465312</xdr:colOff>
      <xdr:row>12</xdr:row>
      <xdr:rowOff>122683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E9D83F-DBC2-47B6-88FA-CE964F152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4437" y="353683"/>
          <a:ext cx="4114286" cy="19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EB5B-3772-482A-9BF0-0733A55719DF}">
  <sheetPr>
    <pageSetUpPr autoPageBreaks="0"/>
  </sheetPr>
  <dimension ref="A1:AK369"/>
  <sheetViews>
    <sheetView showGridLines="0" zoomScale="85" zoomScaleNormal="85" workbookViewId="0">
      <selection activeCell="O296" sqref="O296"/>
    </sheetView>
  </sheetViews>
  <sheetFormatPr baseColWidth="10" defaultColWidth="11.42578125" defaultRowHeight="15" x14ac:dyDescent="0.25"/>
  <cols>
    <col min="2" max="2" width="11.42578125" customWidth="1"/>
    <col min="3" max="3" width="17.85546875" customWidth="1"/>
    <col min="4" max="4" width="16.7109375" customWidth="1"/>
    <col min="6" max="6" width="15" customWidth="1"/>
  </cols>
  <sheetData>
    <row r="1" spans="1:37" x14ac:dyDescent="0.25">
      <c r="A1" s="139"/>
      <c r="B1" s="139"/>
      <c r="C1" s="139"/>
      <c r="D1" s="139"/>
      <c r="E1" s="139"/>
      <c r="F1" s="139"/>
      <c r="G1" s="139"/>
      <c r="H1" s="139"/>
      <c r="I1" s="139"/>
      <c r="J1" s="139"/>
    </row>
    <row r="2" spans="1:37" x14ac:dyDescent="0.25">
      <c r="A2" s="139"/>
      <c r="B2" s="139"/>
      <c r="C2" s="139"/>
      <c r="D2" s="139"/>
      <c r="E2" s="139"/>
      <c r="F2" s="139"/>
      <c r="G2" s="139"/>
      <c r="H2" s="139"/>
      <c r="I2" s="139"/>
      <c r="J2" s="139"/>
    </row>
    <row r="3" spans="1:37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</row>
    <row r="4" spans="1:37" x14ac:dyDescent="0.25">
      <c r="A4" s="139"/>
      <c r="B4" s="139"/>
      <c r="C4" s="139"/>
      <c r="D4" s="139"/>
      <c r="E4" s="139"/>
      <c r="F4" s="139"/>
      <c r="G4" s="139"/>
      <c r="H4" s="139"/>
      <c r="I4" s="139"/>
      <c r="J4" s="139"/>
    </row>
    <row r="5" spans="1:37" x14ac:dyDescent="0.25">
      <c r="A5" s="139"/>
      <c r="B5" s="139"/>
      <c r="C5" s="139"/>
      <c r="D5" s="139"/>
      <c r="E5" s="139"/>
      <c r="F5" s="139"/>
      <c r="G5" s="139"/>
      <c r="H5" s="139"/>
      <c r="I5" s="139"/>
      <c r="J5" s="139"/>
    </row>
    <row r="6" spans="1:37" x14ac:dyDescent="0.25">
      <c r="A6" s="139"/>
      <c r="B6" s="139"/>
      <c r="C6" s="139"/>
      <c r="D6" s="139"/>
      <c r="E6" s="139"/>
      <c r="F6" s="139"/>
      <c r="G6" s="139"/>
      <c r="H6" s="139"/>
      <c r="I6" s="139"/>
      <c r="J6" s="139"/>
    </row>
    <row r="7" spans="1:37" x14ac:dyDescent="0.25">
      <c r="A7" s="139"/>
      <c r="B7" s="139"/>
      <c r="C7" s="139"/>
      <c r="D7" s="139"/>
      <c r="E7" s="139"/>
      <c r="F7" s="139"/>
      <c r="G7" s="139"/>
      <c r="H7" s="139"/>
      <c r="I7" s="139"/>
      <c r="J7" s="139"/>
    </row>
    <row r="8" spans="1:37" x14ac:dyDescent="0.25">
      <c r="A8" s="139"/>
      <c r="B8" s="139"/>
      <c r="C8" s="139"/>
      <c r="D8" s="139"/>
      <c r="E8" s="139"/>
      <c r="F8" s="139"/>
      <c r="G8" s="139"/>
      <c r="H8" s="139"/>
      <c r="I8" s="139"/>
      <c r="J8" s="139"/>
    </row>
    <row r="9" spans="1:37" x14ac:dyDescent="0.25">
      <c r="A9" s="138"/>
      <c r="B9" s="138"/>
      <c r="C9" s="138"/>
      <c r="D9" s="138"/>
      <c r="E9" s="138"/>
      <c r="F9" s="138"/>
      <c r="G9" s="138"/>
      <c r="H9" s="138"/>
      <c r="I9" s="138"/>
      <c r="J9" s="138"/>
    </row>
    <row r="10" spans="1:37" s="89" customFormat="1" ht="15" customHeight="1" x14ac:dyDescent="0.25">
      <c r="A10" s="139"/>
      <c r="B10" s="139"/>
      <c r="C10" s="139"/>
      <c r="D10" s="139"/>
      <c r="E10" s="139"/>
      <c r="F10" s="139"/>
      <c r="G10" s="139"/>
      <c r="H10" s="139"/>
      <c r="I10" s="139"/>
      <c r="J10" s="139"/>
      <c r="K10" s="110"/>
      <c r="L10" s="110"/>
      <c r="M10" s="110"/>
      <c r="N10" s="110"/>
      <c r="O10" s="90"/>
      <c r="P10" s="90"/>
      <c r="Q10" s="90"/>
      <c r="R10" s="90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0"/>
      <c r="AH10" s="90"/>
      <c r="AI10" s="90"/>
      <c r="AJ10" s="90"/>
      <c r="AK10" s="90"/>
    </row>
    <row r="11" spans="1:37" s="86" customFormat="1" x14ac:dyDescent="0.25">
      <c r="A11" s="139"/>
      <c r="B11" s="139"/>
      <c r="C11" s="139"/>
      <c r="D11" s="139"/>
      <c r="E11" s="139"/>
      <c r="F11" s="139"/>
      <c r="G11" s="139"/>
      <c r="H11" s="139"/>
      <c r="I11" s="139"/>
      <c r="J11" s="139"/>
    </row>
    <row r="12" spans="1:37" x14ac:dyDescent="0.25">
      <c r="A12" s="139"/>
      <c r="B12" s="139"/>
      <c r="C12" s="139"/>
      <c r="D12" s="139"/>
      <c r="E12" s="139"/>
      <c r="F12" s="139"/>
      <c r="G12" s="139"/>
      <c r="H12" s="139"/>
      <c r="I12" s="139"/>
      <c r="J12" s="139"/>
    </row>
    <row r="13" spans="1:37" x14ac:dyDescent="0.25">
      <c r="A13" s="139"/>
      <c r="B13" s="139"/>
      <c r="C13" s="139"/>
      <c r="D13" s="139"/>
      <c r="E13" s="139"/>
      <c r="F13" s="139"/>
      <c r="G13" s="139"/>
      <c r="H13" s="139"/>
      <c r="I13" s="139"/>
      <c r="J13" s="139"/>
    </row>
    <row r="14" spans="1:37" x14ac:dyDescent="0.25">
      <c r="A14" s="139"/>
      <c r="B14" s="139"/>
      <c r="C14" s="139"/>
      <c r="D14" s="139"/>
      <c r="E14" s="139"/>
      <c r="F14" s="139"/>
      <c r="G14" s="139"/>
      <c r="H14" s="139"/>
      <c r="I14" s="139"/>
      <c r="J14" s="139"/>
    </row>
    <row r="15" spans="1:37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</row>
    <row r="16" spans="1:37" x14ac:dyDescent="0.25">
      <c r="A16" s="139"/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 x14ac:dyDescent="0.25">
      <c r="A17" s="139"/>
      <c r="B17" s="139"/>
      <c r="C17" s="139"/>
      <c r="D17" s="139"/>
      <c r="E17" s="139"/>
      <c r="F17" s="139"/>
      <c r="G17" s="139"/>
      <c r="H17" s="139"/>
      <c r="I17" s="139"/>
      <c r="J17" s="139"/>
    </row>
    <row r="18" spans="1:10" x14ac:dyDescent="0.25">
      <c r="A18" s="139"/>
      <c r="B18" s="139"/>
      <c r="C18" s="139"/>
      <c r="D18" s="139"/>
      <c r="E18" s="139"/>
      <c r="F18" s="139"/>
      <c r="G18" s="139"/>
      <c r="H18" s="139"/>
      <c r="I18" s="139"/>
      <c r="J18" s="139"/>
    </row>
    <row r="19" spans="1:10" x14ac:dyDescent="0.25">
      <c r="A19" s="139"/>
      <c r="B19" s="139"/>
      <c r="C19" s="139"/>
      <c r="D19" s="139"/>
      <c r="E19" s="139"/>
      <c r="F19" s="139"/>
      <c r="G19" s="139"/>
      <c r="H19" s="139"/>
      <c r="I19" s="139"/>
      <c r="J19" s="139"/>
    </row>
    <row r="20" spans="1:10" x14ac:dyDescent="0.25">
      <c r="A20" s="139"/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0" x14ac:dyDescent="0.25">
      <c r="A21" s="139"/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0" x14ac:dyDescent="0.25">
      <c r="A22" s="139"/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0" x14ac:dyDescent="0.25">
      <c r="A23" s="139"/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0" x14ac:dyDescent="0.25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0" x14ac:dyDescent="0.25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0" x14ac:dyDescent="0.25">
      <c r="A26" s="139"/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0" x14ac:dyDescent="0.25">
      <c r="A27" s="139"/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0" x14ac:dyDescent="0.25">
      <c r="A28" s="139"/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0" x14ac:dyDescent="0.25">
      <c r="A29" s="139"/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0" x14ac:dyDescent="0.25">
      <c r="A30" s="139"/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0" x14ac:dyDescent="0.25">
      <c r="A31" s="139"/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0" x14ac:dyDescent="0.25">
      <c r="A32" s="139"/>
      <c r="B32" s="139"/>
      <c r="C32" s="139"/>
      <c r="D32" s="139"/>
      <c r="E32" s="139"/>
      <c r="F32" s="139"/>
      <c r="G32" s="139"/>
      <c r="H32" s="139"/>
      <c r="I32" s="139"/>
      <c r="J32" s="139"/>
    </row>
    <row r="33" spans="1:10" x14ac:dyDescent="0.25">
      <c r="A33" s="139"/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0" x14ac:dyDescent="0.25">
      <c r="A34" s="139"/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0" x14ac:dyDescent="0.25">
      <c r="A35" s="139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0" x14ac:dyDescent="0.25">
      <c r="A36" s="139"/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0" x14ac:dyDescent="0.25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5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5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5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5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5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5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5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5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5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5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5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x14ac:dyDescent="0.25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5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5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  <row r="53" spans="1:10" x14ac:dyDescent="0.25">
      <c r="A53" s="139"/>
      <c r="B53" s="139"/>
      <c r="C53" s="139"/>
      <c r="D53" s="139"/>
      <c r="E53" s="139"/>
      <c r="F53" s="139"/>
      <c r="G53" s="139"/>
      <c r="H53" s="139"/>
      <c r="I53" s="139"/>
      <c r="J53" s="139"/>
    </row>
    <row r="54" spans="1:10" x14ac:dyDescent="0.25">
      <c r="A54" s="139"/>
      <c r="B54" s="139"/>
      <c r="C54" s="139"/>
      <c r="D54" s="139"/>
      <c r="E54" s="139"/>
      <c r="F54" s="139"/>
      <c r="G54" s="139"/>
      <c r="H54" s="139"/>
      <c r="I54" s="139"/>
      <c r="J54" s="139"/>
    </row>
    <row r="55" spans="1:10" x14ac:dyDescent="0.25">
      <c r="A55" s="139"/>
      <c r="B55" s="139"/>
      <c r="C55" s="139"/>
      <c r="D55" s="139"/>
      <c r="E55" s="139"/>
      <c r="F55" s="139"/>
      <c r="G55" s="139"/>
      <c r="H55" s="139"/>
      <c r="I55" s="139"/>
      <c r="J55" s="139"/>
    </row>
    <row r="56" spans="1:10" x14ac:dyDescent="0.25">
      <c r="A56" s="139"/>
      <c r="B56" s="139"/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39"/>
      <c r="B57" s="139"/>
      <c r="C57" s="139"/>
      <c r="D57" s="139"/>
      <c r="E57" s="139"/>
      <c r="F57" s="139"/>
      <c r="G57" s="139"/>
      <c r="H57" s="139"/>
      <c r="I57" s="139"/>
      <c r="J57" s="139"/>
    </row>
    <row r="58" spans="1:10" x14ac:dyDescent="0.25">
      <c r="A58" s="139"/>
      <c r="B58" s="139"/>
      <c r="C58" s="139"/>
      <c r="D58" s="139"/>
      <c r="E58" s="139"/>
      <c r="F58" s="139"/>
      <c r="G58" s="139"/>
      <c r="H58" s="139"/>
      <c r="I58" s="139"/>
      <c r="J58" s="139"/>
    </row>
    <row r="59" spans="1:10" x14ac:dyDescent="0.25">
      <c r="A59" s="139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 x14ac:dyDescent="0.25">
      <c r="A60" s="139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x14ac:dyDescent="0.25">
      <c r="A61" s="139"/>
      <c r="B61" s="139"/>
      <c r="C61" s="139"/>
      <c r="D61" s="139"/>
      <c r="E61" s="139"/>
      <c r="F61" s="139"/>
      <c r="G61" s="139"/>
      <c r="H61" s="139"/>
      <c r="I61" s="139"/>
      <c r="J61" s="139"/>
    </row>
    <row r="62" spans="1:10" x14ac:dyDescent="0.25">
      <c r="A62" s="139"/>
      <c r="B62" s="139"/>
      <c r="C62" s="139"/>
      <c r="D62" s="139"/>
      <c r="E62" s="139"/>
      <c r="F62" s="139"/>
      <c r="G62" s="139"/>
      <c r="H62" s="139"/>
      <c r="I62" s="139"/>
      <c r="J62" s="139"/>
    </row>
    <row r="63" spans="1:10" x14ac:dyDescent="0.25">
      <c r="A63" s="139"/>
      <c r="B63" s="139"/>
      <c r="C63" s="139"/>
      <c r="D63" s="139"/>
      <c r="E63" s="139"/>
      <c r="F63" s="139"/>
      <c r="G63" s="139"/>
      <c r="H63" s="139"/>
      <c r="I63" s="139"/>
      <c r="J63" s="139"/>
    </row>
    <row r="64" spans="1:10" x14ac:dyDescent="0.25">
      <c r="A64" s="139"/>
      <c r="B64" s="139"/>
      <c r="C64" s="139"/>
      <c r="D64" s="139"/>
      <c r="E64" s="139"/>
      <c r="F64" s="139"/>
      <c r="G64" s="139"/>
      <c r="H64" s="139"/>
      <c r="I64" s="139"/>
      <c r="J64" s="139"/>
    </row>
    <row r="65" spans="1:10" x14ac:dyDescent="0.25">
      <c r="A65" s="139"/>
      <c r="B65" s="139"/>
      <c r="C65" s="139"/>
      <c r="D65" s="139"/>
      <c r="E65" s="139"/>
      <c r="F65" s="139"/>
      <c r="G65" s="139"/>
      <c r="H65" s="139"/>
      <c r="I65" s="139"/>
      <c r="J65" s="139"/>
    </row>
    <row r="66" spans="1:10" x14ac:dyDescent="0.25">
      <c r="A66" s="139"/>
      <c r="B66" s="139"/>
      <c r="C66" s="139"/>
      <c r="D66" s="139"/>
      <c r="E66" s="139"/>
      <c r="F66" s="139"/>
      <c r="G66" s="139"/>
      <c r="H66" s="139"/>
      <c r="I66" s="139"/>
      <c r="J66" s="139"/>
    </row>
    <row r="67" spans="1:10" x14ac:dyDescent="0.25">
      <c r="A67" s="139"/>
      <c r="B67" s="139"/>
      <c r="C67" s="139"/>
      <c r="D67" s="139"/>
      <c r="E67" s="139"/>
      <c r="F67" s="139"/>
      <c r="G67" s="139"/>
      <c r="H67" s="139"/>
      <c r="I67" s="139"/>
      <c r="J67" s="139"/>
    </row>
    <row r="68" spans="1:10" x14ac:dyDescent="0.25">
      <c r="A68" s="139"/>
      <c r="B68" s="139"/>
      <c r="C68" s="139"/>
      <c r="D68" s="139"/>
      <c r="E68" s="139"/>
      <c r="F68" s="139"/>
      <c r="G68" s="139"/>
      <c r="H68" s="139"/>
      <c r="I68" s="139"/>
      <c r="J68" s="139"/>
    </row>
    <row r="69" spans="1:10" x14ac:dyDescent="0.25">
      <c r="A69" s="139"/>
      <c r="B69" s="139"/>
      <c r="C69" s="139"/>
      <c r="D69" s="139"/>
      <c r="E69" s="139"/>
      <c r="F69" s="139"/>
      <c r="G69" s="139"/>
      <c r="H69" s="139"/>
      <c r="I69" s="139"/>
      <c r="J69" s="139"/>
    </row>
    <row r="70" spans="1:10" x14ac:dyDescent="0.25">
      <c r="A70" s="139"/>
      <c r="B70" s="139"/>
      <c r="C70" s="139"/>
      <c r="D70" s="139"/>
      <c r="E70" s="139"/>
      <c r="F70" s="139"/>
      <c r="G70" s="139"/>
      <c r="H70" s="139"/>
      <c r="I70" s="139"/>
      <c r="J70" s="139"/>
    </row>
    <row r="71" spans="1:10" x14ac:dyDescent="0.25">
      <c r="A71" s="139"/>
      <c r="B71" s="139"/>
      <c r="C71" s="139"/>
      <c r="D71" s="139"/>
      <c r="E71" s="139"/>
      <c r="F71" s="139"/>
      <c r="G71" s="139"/>
      <c r="H71" s="139"/>
      <c r="I71" s="139"/>
      <c r="J71" s="139"/>
    </row>
    <row r="72" spans="1:10" x14ac:dyDescent="0.25">
      <c r="A72" s="139"/>
      <c r="B72" s="139"/>
      <c r="C72" s="139"/>
      <c r="D72" s="139"/>
      <c r="E72" s="139"/>
      <c r="F72" s="139"/>
      <c r="G72" s="139"/>
      <c r="H72" s="139"/>
      <c r="I72" s="139"/>
      <c r="J72" s="139"/>
    </row>
    <row r="73" spans="1:10" x14ac:dyDescent="0.25">
      <c r="A73" s="139"/>
      <c r="B73" s="139"/>
      <c r="C73" s="139"/>
      <c r="D73" s="139"/>
      <c r="E73" s="139"/>
      <c r="F73" s="139"/>
      <c r="G73" s="139"/>
      <c r="H73" s="139"/>
      <c r="I73" s="139"/>
      <c r="J73" s="139"/>
    </row>
    <row r="74" spans="1:10" x14ac:dyDescent="0.25">
      <c r="A74" s="139"/>
      <c r="B74" s="139"/>
      <c r="C74" s="139"/>
      <c r="D74" s="139"/>
      <c r="E74" s="139"/>
      <c r="F74" s="139"/>
      <c r="G74" s="139"/>
      <c r="H74" s="139"/>
      <c r="I74" s="139"/>
      <c r="J74" s="139"/>
    </row>
    <row r="75" spans="1:10" x14ac:dyDescent="0.25">
      <c r="A75" s="139"/>
      <c r="B75" s="139"/>
      <c r="C75" s="139"/>
      <c r="D75" s="139"/>
      <c r="E75" s="139"/>
      <c r="F75" s="139"/>
      <c r="G75" s="139"/>
      <c r="H75" s="139"/>
      <c r="I75" s="139"/>
      <c r="J75" s="139"/>
    </row>
    <row r="76" spans="1:10" x14ac:dyDescent="0.25">
      <c r="A76" s="139"/>
      <c r="B76" s="139"/>
      <c r="C76" s="139"/>
      <c r="D76" s="139"/>
      <c r="E76" s="139"/>
      <c r="F76" s="139"/>
      <c r="G76" s="139"/>
      <c r="H76" s="139"/>
      <c r="I76" s="139"/>
      <c r="J76" s="139"/>
    </row>
    <row r="77" spans="1:10" x14ac:dyDescent="0.25">
      <c r="A77" s="139"/>
      <c r="B77" s="139"/>
      <c r="C77" s="139"/>
      <c r="D77" s="139"/>
      <c r="E77" s="139"/>
      <c r="F77" s="139"/>
      <c r="G77" s="139"/>
      <c r="H77" s="139"/>
      <c r="I77" s="139"/>
      <c r="J77" s="139"/>
    </row>
    <row r="78" spans="1:10" x14ac:dyDescent="0.25">
      <c r="A78" s="139"/>
      <c r="B78" s="139"/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139"/>
      <c r="B79" s="139"/>
      <c r="C79" s="139"/>
      <c r="D79" s="139"/>
      <c r="E79" s="139"/>
      <c r="F79" s="139"/>
      <c r="G79" s="139"/>
      <c r="H79" s="139"/>
      <c r="I79" s="139"/>
      <c r="J79" s="139"/>
    </row>
    <row r="80" spans="1:10" x14ac:dyDescent="0.25">
      <c r="A80" s="139"/>
      <c r="B80" s="139"/>
      <c r="C80" s="139"/>
      <c r="D80" s="139"/>
      <c r="E80" s="139"/>
      <c r="F80" s="139"/>
      <c r="G80" s="139"/>
      <c r="H80" s="139"/>
      <c r="I80" s="139"/>
      <c r="J80" s="139"/>
    </row>
    <row r="81" spans="1:10" x14ac:dyDescent="0.25">
      <c r="A81" s="139"/>
      <c r="B81" s="139"/>
      <c r="C81" s="139"/>
      <c r="D81" s="139"/>
      <c r="E81" s="139"/>
      <c r="F81" s="139"/>
      <c r="G81" s="139"/>
      <c r="H81" s="139"/>
      <c r="I81" s="139"/>
      <c r="J81" s="139"/>
    </row>
    <row r="82" spans="1:10" x14ac:dyDescent="0.25">
      <c r="A82" s="139"/>
      <c r="B82" s="139"/>
      <c r="C82" s="139"/>
      <c r="D82" s="139"/>
      <c r="E82" s="139"/>
      <c r="F82" s="139"/>
      <c r="G82" s="139"/>
      <c r="H82" s="139"/>
      <c r="I82" s="139"/>
      <c r="J82" s="139"/>
    </row>
    <row r="83" spans="1:10" x14ac:dyDescent="0.25">
      <c r="A83" s="139"/>
      <c r="B83" s="139"/>
      <c r="C83" s="139"/>
      <c r="D83" s="139"/>
      <c r="E83" s="139"/>
      <c r="F83" s="139"/>
      <c r="G83" s="139"/>
      <c r="H83" s="139"/>
      <c r="I83" s="139"/>
      <c r="J83" s="139"/>
    </row>
    <row r="84" spans="1:10" x14ac:dyDescent="0.25">
      <c r="A84" s="139"/>
      <c r="B84" s="139"/>
      <c r="C84" s="139"/>
      <c r="D84" s="139"/>
      <c r="E84" s="139"/>
      <c r="F84" s="139"/>
      <c r="G84" s="139"/>
      <c r="H84" s="139"/>
      <c r="I84" s="139"/>
      <c r="J84" s="139"/>
    </row>
    <row r="85" spans="1:10" x14ac:dyDescent="0.25">
      <c r="A85" s="139"/>
      <c r="B85" s="139"/>
      <c r="C85" s="139"/>
      <c r="D85" s="139"/>
      <c r="E85" s="139"/>
      <c r="F85" s="139"/>
      <c r="G85" s="139"/>
      <c r="H85" s="139"/>
      <c r="I85" s="139"/>
      <c r="J85" s="139"/>
    </row>
    <row r="86" spans="1:10" x14ac:dyDescent="0.25">
      <c r="A86" s="139"/>
      <c r="B86" s="139"/>
      <c r="C86" s="139"/>
      <c r="D86" s="139"/>
      <c r="E86" s="139"/>
      <c r="F86" s="139"/>
      <c r="G86" s="139"/>
      <c r="H86" s="139"/>
      <c r="I86" s="139"/>
      <c r="J86" s="139"/>
    </row>
    <row r="87" spans="1:10" x14ac:dyDescent="0.25">
      <c r="A87" s="139"/>
      <c r="B87" s="139"/>
      <c r="C87" s="139"/>
      <c r="D87" s="139"/>
      <c r="E87" s="139"/>
      <c r="F87" s="139"/>
      <c r="G87" s="139"/>
      <c r="H87" s="139"/>
      <c r="I87" s="139"/>
      <c r="J87" s="139"/>
    </row>
    <row r="88" spans="1:10" x14ac:dyDescent="0.25">
      <c r="A88" s="139"/>
      <c r="B88" s="139"/>
      <c r="C88" s="139"/>
      <c r="D88" s="139"/>
      <c r="E88" s="139"/>
      <c r="F88" s="139"/>
      <c r="G88" s="139"/>
      <c r="H88" s="139"/>
      <c r="I88" s="139"/>
      <c r="J88" s="139"/>
    </row>
    <row r="89" spans="1:10" x14ac:dyDescent="0.25">
      <c r="A89" s="139"/>
      <c r="B89" s="139"/>
      <c r="C89" s="139"/>
      <c r="D89" s="139"/>
      <c r="E89" s="139"/>
      <c r="F89" s="139"/>
      <c r="G89" s="139"/>
      <c r="H89" s="139"/>
      <c r="I89" s="139"/>
      <c r="J89" s="139"/>
    </row>
    <row r="90" spans="1:10" x14ac:dyDescent="0.25">
      <c r="A90" s="139"/>
      <c r="B90" s="139"/>
      <c r="C90" s="139"/>
      <c r="D90" s="139"/>
      <c r="E90" s="139"/>
      <c r="F90" s="139"/>
      <c r="G90" s="139"/>
      <c r="H90" s="139"/>
      <c r="I90" s="139"/>
      <c r="J90" s="139"/>
    </row>
    <row r="91" spans="1:10" x14ac:dyDescent="0.25">
      <c r="A91" s="139"/>
      <c r="B91" s="139"/>
      <c r="C91" s="139"/>
      <c r="D91" s="139"/>
      <c r="E91" s="139"/>
      <c r="F91" s="139"/>
      <c r="G91" s="139"/>
      <c r="H91" s="139"/>
      <c r="I91" s="139"/>
      <c r="J91" s="139"/>
    </row>
    <row r="92" spans="1:10" x14ac:dyDescent="0.25">
      <c r="A92" s="139"/>
      <c r="B92" s="139"/>
      <c r="C92" s="139"/>
      <c r="D92" s="139"/>
      <c r="E92" s="139"/>
      <c r="F92" s="139"/>
      <c r="G92" s="139"/>
      <c r="H92" s="139"/>
      <c r="I92" s="139"/>
      <c r="J92" s="139"/>
    </row>
    <row r="93" spans="1:10" x14ac:dyDescent="0.25">
      <c r="A93" s="139"/>
      <c r="B93" s="139"/>
      <c r="C93" s="139"/>
      <c r="D93" s="139"/>
      <c r="E93" s="139"/>
      <c r="F93" s="139"/>
      <c r="G93" s="139"/>
      <c r="H93" s="139"/>
      <c r="I93" s="139"/>
      <c r="J93" s="139"/>
    </row>
    <row r="94" spans="1:10" x14ac:dyDescent="0.25">
      <c r="A94" s="139"/>
      <c r="B94" s="139"/>
      <c r="C94" s="139"/>
      <c r="D94" s="139"/>
      <c r="E94" s="139"/>
      <c r="F94" s="139"/>
      <c r="G94" s="139"/>
      <c r="H94" s="139"/>
      <c r="I94" s="139"/>
      <c r="J94" s="139"/>
    </row>
    <row r="95" spans="1:10" x14ac:dyDescent="0.25">
      <c r="A95" s="139"/>
      <c r="B95" s="139"/>
      <c r="C95" s="139"/>
      <c r="D95" s="139"/>
      <c r="E95" s="139"/>
      <c r="F95" s="139"/>
      <c r="G95" s="139"/>
      <c r="H95" s="139"/>
      <c r="I95" s="139"/>
      <c r="J95" s="139"/>
    </row>
    <row r="96" spans="1:10" x14ac:dyDescent="0.25">
      <c r="A96" s="139"/>
      <c r="B96" s="139"/>
      <c r="C96" s="139"/>
      <c r="D96" s="139"/>
      <c r="E96" s="139"/>
      <c r="F96" s="139"/>
      <c r="G96" s="139"/>
      <c r="H96" s="139"/>
      <c r="I96" s="139"/>
      <c r="J96" s="139"/>
    </row>
    <row r="97" spans="1:10" x14ac:dyDescent="0.25">
      <c r="A97" s="139"/>
      <c r="B97" s="139"/>
      <c r="C97" s="139"/>
      <c r="D97" s="139"/>
      <c r="E97" s="139"/>
      <c r="F97" s="139"/>
      <c r="G97" s="139"/>
      <c r="H97" s="139"/>
      <c r="I97" s="139"/>
      <c r="J97" s="139"/>
    </row>
    <row r="98" spans="1:10" x14ac:dyDescent="0.25">
      <c r="A98" s="139"/>
      <c r="B98" s="139"/>
      <c r="C98" s="139"/>
      <c r="D98" s="139"/>
      <c r="E98" s="139"/>
      <c r="F98" s="139"/>
      <c r="G98" s="139"/>
      <c r="H98" s="139"/>
      <c r="I98" s="139"/>
      <c r="J98" s="139"/>
    </row>
    <row r="99" spans="1:10" x14ac:dyDescent="0.25">
      <c r="A99" s="139"/>
      <c r="B99" s="139"/>
      <c r="C99" s="139"/>
      <c r="D99" s="139"/>
      <c r="E99" s="139"/>
      <c r="F99" s="139"/>
      <c r="G99" s="139"/>
      <c r="H99" s="139"/>
      <c r="I99" s="139"/>
      <c r="J99" s="139"/>
    </row>
    <row r="100" spans="1:10" x14ac:dyDescent="0.25">
      <c r="A100" s="139"/>
      <c r="B100" s="139"/>
      <c r="C100" s="139"/>
      <c r="D100" s="139"/>
      <c r="E100" s="139"/>
      <c r="F100" s="139"/>
      <c r="G100" s="139"/>
      <c r="H100" s="139"/>
      <c r="I100" s="139"/>
      <c r="J100" s="139"/>
    </row>
    <row r="101" spans="1:10" x14ac:dyDescent="0.25">
      <c r="A101" s="139"/>
      <c r="B101" s="139"/>
      <c r="C101" s="139"/>
      <c r="D101" s="139"/>
      <c r="E101" s="139"/>
      <c r="F101" s="139"/>
      <c r="G101" s="139"/>
      <c r="H101" s="139"/>
      <c r="I101" s="139"/>
      <c r="J101" s="139"/>
    </row>
    <row r="102" spans="1:10" x14ac:dyDescent="0.25">
      <c r="A102" s="139"/>
      <c r="B102" s="139"/>
      <c r="C102" s="139"/>
      <c r="D102" s="139"/>
      <c r="E102" s="139"/>
      <c r="F102" s="139"/>
      <c r="G102" s="139"/>
      <c r="H102" s="139"/>
      <c r="I102" s="139"/>
      <c r="J102" s="139"/>
    </row>
    <row r="103" spans="1:10" x14ac:dyDescent="0.25">
      <c r="A103" s="139"/>
      <c r="B103" s="139"/>
      <c r="C103" s="139"/>
      <c r="D103" s="139"/>
      <c r="E103" s="139"/>
      <c r="F103" s="139"/>
      <c r="G103" s="139"/>
      <c r="H103" s="139"/>
      <c r="I103" s="139"/>
      <c r="J103" s="139"/>
    </row>
    <row r="104" spans="1:10" x14ac:dyDescent="0.25">
      <c r="A104" s="139"/>
      <c r="B104" s="139"/>
      <c r="C104" s="139"/>
      <c r="D104" s="139"/>
      <c r="E104" s="139"/>
      <c r="F104" s="139"/>
      <c r="G104" s="139"/>
      <c r="H104" s="139"/>
      <c r="I104" s="139"/>
      <c r="J104" s="139"/>
    </row>
    <row r="105" spans="1:10" x14ac:dyDescent="0.25">
      <c r="A105" s="139"/>
      <c r="B105" s="139"/>
      <c r="C105" s="139"/>
      <c r="D105" s="139"/>
      <c r="E105" s="139"/>
      <c r="F105" s="139"/>
      <c r="G105" s="139"/>
      <c r="H105" s="139"/>
      <c r="I105" s="139"/>
      <c r="J105" s="139"/>
    </row>
    <row r="106" spans="1:10" x14ac:dyDescent="0.25">
      <c r="A106" s="139"/>
      <c r="B106" s="139"/>
      <c r="C106" s="139"/>
      <c r="D106" s="139"/>
      <c r="E106" s="139"/>
      <c r="F106" s="139"/>
      <c r="G106" s="139"/>
      <c r="H106" s="139"/>
      <c r="I106" s="139"/>
      <c r="J106" s="139"/>
    </row>
    <row r="107" spans="1:10" x14ac:dyDescent="0.25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</row>
    <row r="108" spans="1:10" x14ac:dyDescent="0.25">
      <c r="A108" s="139"/>
      <c r="B108" s="139"/>
      <c r="C108" s="139"/>
      <c r="D108" s="139"/>
      <c r="E108" s="139"/>
      <c r="F108" s="139"/>
      <c r="G108" s="139"/>
      <c r="H108" s="139"/>
      <c r="I108" s="139"/>
      <c r="J108" s="139"/>
    </row>
    <row r="109" spans="1:10" x14ac:dyDescent="0.25">
      <c r="A109" s="139"/>
      <c r="B109" s="139"/>
      <c r="C109" s="139"/>
      <c r="D109" s="139"/>
      <c r="E109" s="139"/>
      <c r="F109" s="139"/>
      <c r="G109" s="139"/>
      <c r="H109" s="139"/>
      <c r="I109" s="139"/>
      <c r="J109" s="139"/>
    </row>
    <row r="110" spans="1:10" x14ac:dyDescent="0.25">
      <c r="A110" s="139"/>
      <c r="B110" s="139"/>
      <c r="C110" s="139"/>
      <c r="D110" s="139"/>
      <c r="E110" s="139"/>
      <c r="F110" s="139"/>
      <c r="G110" s="139"/>
      <c r="H110" s="139"/>
      <c r="I110" s="139"/>
      <c r="J110" s="139"/>
    </row>
    <row r="111" spans="1:10" x14ac:dyDescent="0.25">
      <c r="A111" s="139"/>
      <c r="B111" s="139"/>
      <c r="C111" s="139"/>
      <c r="D111" s="139"/>
      <c r="E111" s="139"/>
      <c r="F111" s="139"/>
      <c r="G111" s="139"/>
      <c r="H111" s="139"/>
      <c r="I111" s="139"/>
      <c r="J111" s="139"/>
    </row>
    <row r="112" spans="1:10" x14ac:dyDescent="0.25">
      <c r="A112" s="139"/>
      <c r="B112" s="139"/>
      <c r="C112" s="139"/>
      <c r="D112" s="139"/>
      <c r="E112" s="139"/>
      <c r="F112" s="139"/>
      <c r="G112" s="139"/>
      <c r="H112" s="139"/>
      <c r="I112" s="139"/>
      <c r="J112" s="139"/>
    </row>
    <row r="113" spans="1:10" x14ac:dyDescent="0.25">
      <c r="A113" s="139"/>
      <c r="B113" s="139"/>
      <c r="C113" s="139"/>
      <c r="D113" s="139"/>
      <c r="E113" s="139"/>
      <c r="F113" s="139"/>
      <c r="G113" s="139"/>
      <c r="H113" s="139"/>
      <c r="I113" s="139"/>
      <c r="J113" s="139"/>
    </row>
    <row r="114" spans="1:10" x14ac:dyDescent="0.25">
      <c r="A114" s="139"/>
      <c r="B114" s="139"/>
      <c r="C114" s="139"/>
      <c r="D114" s="139"/>
      <c r="E114" s="139"/>
      <c r="F114" s="139"/>
      <c r="G114" s="139"/>
      <c r="H114" s="139"/>
      <c r="I114" s="139"/>
      <c r="J114" s="139"/>
    </row>
    <row r="115" spans="1:10" x14ac:dyDescent="0.25">
      <c r="A115" s="139"/>
      <c r="B115" s="139"/>
      <c r="C115" s="139"/>
      <c r="D115" s="139"/>
      <c r="E115" s="139"/>
      <c r="F115" s="139"/>
      <c r="G115" s="139"/>
      <c r="H115" s="139"/>
      <c r="I115" s="139"/>
      <c r="J115" s="139"/>
    </row>
    <row r="116" spans="1:10" x14ac:dyDescent="0.25">
      <c r="A116" s="139"/>
      <c r="B116" s="139"/>
      <c r="C116" s="139"/>
      <c r="D116" s="139"/>
      <c r="E116" s="139"/>
      <c r="F116" s="139"/>
      <c r="G116" s="139"/>
      <c r="H116" s="139"/>
      <c r="I116" s="139"/>
      <c r="J116" s="139"/>
    </row>
    <row r="117" spans="1:10" x14ac:dyDescent="0.25">
      <c r="A117" s="139"/>
      <c r="B117" s="139"/>
      <c r="C117" s="139"/>
      <c r="D117" s="139"/>
      <c r="E117" s="139"/>
      <c r="F117" s="139"/>
      <c r="G117" s="139"/>
      <c r="H117" s="139"/>
      <c r="I117" s="139"/>
      <c r="J117" s="139"/>
    </row>
    <row r="118" spans="1:10" x14ac:dyDescent="0.25">
      <c r="A118" s="139"/>
      <c r="B118" s="139"/>
      <c r="C118" s="139"/>
      <c r="D118" s="139"/>
      <c r="E118" s="139"/>
      <c r="F118" s="139"/>
      <c r="G118" s="139"/>
      <c r="H118" s="139"/>
      <c r="I118" s="139"/>
      <c r="J118" s="139"/>
    </row>
    <row r="119" spans="1:10" x14ac:dyDescent="0.25">
      <c r="A119" s="139"/>
      <c r="B119" s="139"/>
      <c r="C119" s="139"/>
      <c r="D119" s="139"/>
      <c r="E119" s="139"/>
      <c r="F119" s="139"/>
      <c r="G119" s="139"/>
      <c r="H119" s="139"/>
      <c r="I119" s="139"/>
      <c r="J119" s="139"/>
    </row>
    <row r="120" spans="1:10" x14ac:dyDescent="0.25">
      <c r="A120" s="139"/>
      <c r="B120" s="139"/>
      <c r="C120" s="139"/>
      <c r="D120" s="139"/>
      <c r="E120" s="139"/>
      <c r="F120" s="139"/>
      <c r="G120" s="139"/>
      <c r="H120" s="139"/>
      <c r="I120" s="139"/>
      <c r="J120" s="139"/>
    </row>
    <row r="121" spans="1:10" x14ac:dyDescent="0.25">
      <c r="A121" s="139"/>
      <c r="B121" s="139"/>
      <c r="C121" s="139"/>
      <c r="D121" s="139"/>
      <c r="E121" s="139"/>
      <c r="F121" s="139"/>
      <c r="G121" s="139"/>
      <c r="H121" s="139"/>
      <c r="I121" s="139"/>
      <c r="J121" s="139"/>
    </row>
    <row r="122" spans="1:10" x14ac:dyDescent="0.25">
      <c r="A122" s="139"/>
      <c r="B122" s="139"/>
      <c r="C122" s="139"/>
      <c r="D122" s="139"/>
      <c r="E122" s="139"/>
      <c r="F122" s="139"/>
      <c r="G122" s="139"/>
      <c r="H122" s="139"/>
      <c r="I122" s="139"/>
      <c r="J122" s="139"/>
    </row>
    <row r="123" spans="1:10" x14ac:dyDescent="0.25">
      <c r="A123" s="139"/>
      <c r="B123" s="139"/>
      <c r="C123" s="139"/>
      <c r="D123" s="139"/>
      <c r="E123" s="139"/>
      <c r="F123" s="139"/>
      <c r="G123" s="139"/>
      <c r="H123" s="139"/>
      <c r="I123" s="139"/>
      <c r="J123" s="139"/>
    </row>
    <row r="124" spans="1:10" x14ac:dyDescent="0.25">
      <c r="A124" s="139"/>
      <c r="B124" s="139"/>
      <c r="C124" s="139"/>
      <c r="D124" s="139"/>
      <c r="E124" s="139"/>
      <c r="F124" s="139"/>
      <c r="G124" s="139"/>
      <c r="H124" s="139"/>
      <c r="I124" s="139"/>
      <c r="J124" s="139"/>
    </row>
    <row r="125" spans="1:10" x14ac:dyDescent="0.25">
      <c r="A125" s="139"/>
      <c r="B125" s="139"/>
      <c r="C125" s="139"/>
      <c r="D125" s="139"/>
      <c r="E125" s="139"/>
      <c r="F125" s="139"/>
      <c r="G125" s="139"/>
      <c r="H125" s="139"/>
      <c r="I125" s="139"/>
      <c r="J125" s="139"/>
    </row>
    <row r="126" spans="1:10" x14ac:dyDescent="0.25">
      <c r="A126" s="139"/>
      <c r="B126" s="139"/>
      <c r="C126" s="139"/>
      <c r="D126" s="139"/>
      <c r="E126" s="139"/>
      <c r="F126" s="139"/>
      <c r="G126" s="139"/>
      <c r="H126" s="139"/>
      <c r="I126" s="139"/>
      <c r="J126" s="139"/>
    </row>
    <row r="127" spans="1:10" x14ac:dyDescent="0.25">
      <c r="A127" s="139"/>
      <c r="B127" s="139"/>
      <c r="C127" s="139"/>
      <c r="D127" s="139"/>
      <c r="E127" s="139"/>
      <c r="F127" s="139"/>
      <c r="G127" s="139"/>
      <c r="H127" s="139"/>
      <c r="I127" s="139"/>
      <c r="J127" s="139"/>
    </row>
    <row r="128" spans="1:10" x14ac:dyDescent="0.25">
      <c r="A128" s="139"/>
      <c r="B128" s="139"/>
      <c r="C128" s="139"/>
      <c r="D128" s="139"/>
      <c r="E128" s="139"/>
      <c r="F128" s="139"/>
      <c r="G128" s="139"/>
      <c r="H128" s="139"/>
      <c r="I128" s="139"/>
      <c r="J128" s="139"/>
    </row>
    <row r="129" spans="1:10" x14ac:dyDescent="0.25">
      <c r="A129" s="139"/>
      <c r="B129" s="139"/>
      <c r="C129" s="139"/>
      <c r="D129" s="139"/>
      <c r="E129" s="139"/>
      <c r="F129" s="139"/>
      <c r="G129" s="139"/>
      <c r="H129" s="139"/>
      <c r="I129" s="139"/>
      <c r="J129" s="139"/>
    </row>
    <row r="130" spans="1:10" x14ac:dyDescent="0.25">
      <c r="A130" s="139"/>
      <c r="B130" s="139"/>
      <c r="C130" s="139"/>
      <c r="D130" s="139"/>
      <c r="E130" s="139"/>
      <c r="F130" s="139"/>
      <c r="G130" s="139"/>
      <c r="H130" s="139"/>
      <c r="I130" s="139"/>
      <c r="J130" s="139"/>
    </row>
    <row r="131" spans="1:10" x14ac:dyDescent="0.25">
      <c r="A131" s="139"/>
      <c r="B131" s="139"/>
      <c r="C131" s="139"/>
      <c r="D131" s="139"/>
      <c r="E131" s="139"/>
      <c r="F131" s="139"/>
      <c r="G131" s="139"/>
      <c r="H131" s="139"/>
      <c r="I131" s="139"/>
      <c r="J131" s="139"/>
    </row>
    <row r="132" spans="1:10" x14ac:dyDescent="0.25">
      <c r="A132" s="139"/>
      <c r="B132" s="139"/>
      <c r="C132" s="139"/>
      <c r="D132" s="139"/>
      <c r="E132" s="139"/>
      <c r="F132" s="139"/>
      <c r="G132" s="139"/>
      <c r="H132" s="139"/>
      <c r="I132" s="139"/>
      <c r="J132" s="139"/>
    </row>
    <row r="133" spans="1:10" x14ac:dyDescent="0.25">
      <c r="A133" s="139"/>
      <c r="B133" s="139"/>
      <c r="C133" s="139"/>
      <c r="D133" s="139"/>
      <c r="E133" s="139"/>
      <c r="F133" s="139"/>
      <c r="G133" s="139"/>
      <c r="H133" s="139"/>
      <c r="I133" s="139"/>
      <c r="J133" s="139"/>
    </row>
    <row r="134" spans="1:10" x14ac:dyDescent="0.25">
      <c r="A134" s="139"/>
      <c r="B134" s="139"/>
      <c r="C134" s="139"/>
      <c r="D134" s="139"/>
      <c r="E134" s="139"/>
      <c r="F134" s="139"/>
      <c r="G134" s="139"/>
      <c r="H134" s="139"/>
      <c r="I134" s="139"/>
      <c r="J134" s="139"/>
    </row>
    <row r="135" spans="1:10" x14ac:dyDescent="0.25">
      <c r="A135" s="139"/>
      <c r="B135" s="139"/>
      <c r="C135" s="139"/>
      <c r="D135" s="139"/>
      <c r="E135" s="139"/>
      <c r="F135" s="139"/>
      <c r="G135" s="139"/>
      <c r="H135" s="139"/>
      <c r="I135" s="139"/>
      <c r="J135" s="139"/>
    </row>
    <row r="136" spans="1:10" x14ac:dyDescent="0.25">
      <c r="A136" s="139"/>
      <c r="B136" s="139"/>
      <c r="C136" s="139"/>
      <c r="D136" s="139"/>
      <c r="E136" s="139"/>
      <c r="F136" s="139"/>
      <c r="G136" s="139"/>
      <c r="H136" s="139"/>
      <c r="I136" s="139"/>
      <c r="J136" s="139"/>
    </row>
    <row r="137" spans="1:10" x14ac:dyDescent="0.25">
      <c r="A137" s="139"/>
      <c r="B137" s="139"/>
      <c r="C137" s="139"/>
      <c r="D137" s="139"/>
      <c r="E137" s="139"/>
      <c r="F137" s="139"/>
      <c r="G137" s="139"/>
      <c r="H137" s="139"/>
      <c r="I137" s="139"/>
      <c r="J137" s="139"/>
    </row>
    <row r="138" spans="1:10" x14ac:dyDescent="0.25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</row>
    <row r="139" spans="1:10" x14ac:dyDescent="0.25">
      <c r="A139" s="139"/>
      <c r="B139" s="139"/>
      <c r="C139" s="139"/>
      <c r="D139" s="139"/>
      <c r="E139" s="139"/>
      <c r="F139" s="139"/>
      <c r="G139" s="139"/>
      <c r="H139" s="139"/>
      <c r="I139" s="139"/>
      <c r="J139" s="139"/>
    </row>
    <row r="140" spans="1:10" x14ac:dyDescent="0.25">
      <c r="A140" s="139"/>
      <c r="B140" s="139"/>
      <c r="C140" s="139"/>
      <c r="D140" s="139"/>
      <c r="E140" s="139"/>
      <c r="F140" s="139"/>
      <c r="G140" s="139"/>
      <c r="H140" s="139"/>
      <c r="I140" s="139"/>
      <c r="J140" s="139"/>
    </row>
    <row r="141" spans="1:10" x14ac:dyDescent="0.25">
      <c r="A141" s="139"/>
      <c r="B141" s="139"/>
      <c r="C141" s="139"/>
      <c r="D141" s="139"/>
      <c r="E141" s="139"/>
      <c r="F141" s="139"/>
      <c r="G141" s="139"/>
      <c r="H141" s="139"/>
      <c r="I141" s="139"/>
      <c r="J141" s="139"/>
    </row>
    <row r="142" spans="1:10" x14ac:dyDescent="0.25">
      <c r="A142" s="139"/>
      <c r="B142" s="139"/>
      <c r="C142" s="139"/>
      <c r="D142" s="139"/>
      <c r="E142" s="139"/>
      <c r="F142" s="139"/>
      <c r="G142" s="139"/>
      <c r="H142" s="139"/>
      <c r="I142" s="139"/>
      <c r="J142" s="139"/>
    </row>
    <row r="143" spans="1:10" x14ac:dyDescent="0.25">
      <c r="A143" s="139"/>
      <c r="B143" s="139"/>
      <c r="C143" s="139"/>
      <c r="D143" s="139"/>
      <c r="E143" s="139"/>
      <c r="F143" s="139"/>
      <c r="G143" s="139"/>
      <c r="H143" s="139"/>
      <c r="I143" s="139"/>
      <c r="J143" s="139"/>
    </row>
    <row r="144" spans="1:10" x14ac:dyDescent="0.25">
      <c r="A144" s="139"/>
      <c r="B144" s="139"/>
      <c r="C144" s="139"/>
      <c r="D144" s="139"/>
      <c r="E144" s="139"/>
      <c r="F144" s="139"/>
      <c r="G144" s="139"/>
      <c r="H144" s="139"/>
      <c r="I144" s="139"/>
      <c r="J144" s="139"/>
    </row>
    <row r="145" spans="1:10" x14ac:dyDescent="0.25">
      <c r="A145" s="139"/>
      <c r="B145" s="139"/>
      <c r="C145" s="139"/>
      <c r="D145" s="139"/>
      <c r="E145" s="139"/>
      <c r="F145" s="139"/>
      <c r="G145" s="139"/>
      <c r="H145" s="139"/>
      <c r="I145" s="139"/>
      <c r="J145" s="139"/>
    </row>
    <row r="146" spans="1:10" x14ac:dyDescent="0.25">
      <c r="A146" s="139"/>
      <c r="B146" s="139"/>
      <c r="C146" s="139"/>
      <c r="D146" s="139"/>
      <c r="E146" s="139"/>
      <c r="F146" s="139"/>
      <c r="G146" s="139"/>
      <c r="H146" s="139"/>
      <c r="I146" s="139"/>
      <c r="J146" s="139"/>
    </row>
    <row r="147" spans="1:10" x14ac:dyDescent="0.25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</row>
    <row r="148" spans="1:10" x14ac:dyDescent="0.25">
      <c r="A148" s="139"/>
      <c r="B148" s="139"/>
      <c r="C148" s="139"/>
      <c r="D148" s="139"/>
      <c r="E148" s="139"/>
      <c r="F148" s="139"/>
      <c r="G148" s="139"/>
      <c r="H148" s="139"/>
      <c r="I148" s="139"/>
      <c r="J148" s="139"/>
    </row>
    <row r="149" spans="1:10" x14ac:dyDescent="0.25">
      <c r="A149" s="139"/>
      <c r="B149" s="139"/>
      <c r="C149" s="139"/>
      <c r="D149" s="139"/>
      <c r="E149" s="139"/>
      <c r="F149" s="139"/>
      <c r="G149" s="139"/>
      <c r="H149" s="139"/>
      <c r="I149" s="139"/>
      <c r="J149" s="139"/>
    </row>
    <row r="150" spans="1:10" x14ac:dyDescent="0.25">
      <c r="A150" s="139"/>
      <c r="B150" s="139"/>
      <c r="C150" s="139"/>
      <c r="D150" s="139"/>
      <c r="E150" s="139"/>
      <c r="F150" s="139"/>
      <c r="G150" s="139"/>
      <c r="H150" s="139"/>
      <c r="I150" s="139"/>
      <c r="J150" s="139"/>
    </row>
    <row r="151" spans="1:10" x14ac:dyDescent="0.25">
      <c r="A151" s="139"/>
      <c r="B151" s="139"/>
      <c r="C151" s="139"/>
      <c r="D151" s="139"/>
      <c r="E151" s="139"/>
      <c r="F151" s="139"/>
      <c r="G151" s="139"/>
      <c r="H151" s="139"/>
      <c r="I151" s="139"/>
      <c r="J151" s="139"/>
    </row>
    <row r="152" spans="1:10" x14ac:dyDescent="0.25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</row>
    <row r="153" spans="1:10" x14ac:dyDescent="0.25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</row>
    <row r="154" spans="1:10" x14ac:dyDescent="0.25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</row>
    <row r="155" spans="1:10" x14ac:dyDescent="0.25">
      <c r="A155" s="139"/>
      <c r="B155" s="139"/>
      <c r="C155" s="139"/>
      <c r="D155" s="139"/>
      <c r="E155" s="139"/>
      <c r="F155" s="139"/>
      <c r="G155" s="139"/>
      <c r="H155" s="139"/>
      <c r="I155" s="139"/>
      <c r="J155" s="139"/>
    </row>
    <row r="156" spans="1:10" x14ac:dyDescent="0.25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</row>
    <row r="157" spans="1:10" x14ac:dyDescent="0.25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</row>
    <row r="158" spans="1:10" x14ac:dyDescent="0.25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</row>
    <row r="159" spans="1:10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</row>
    <row r="160" spans="1:10" x14ac:dyDescent="0.25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</row>
    <row r="161" spans="1:10" x14ac:dyDescent="0.25">
      <c r="A161" s="139"/>
      <c r="B161" s="139"/>
      <c r="C161" s="139"/>
      <c r="D161" s="139"/>
      <c r="E161" s="139"/>
      <c r="F161" s="139"/>
      <c r="G161" s="139"/>
      <c r="H161" s="139"/>
      <c r="I161" s="139"/>
      <c r="J161" s="139"/>
    </row>
    <row r="162" spans="1:10" x14ac:dyDescent="0.25">
      <c r="A162" s="139"/>
      <c r="B162" s="139"/>
      <c r="C162" s="139"/>
      <c r="D162" s="139"/>
      <c r="E162" s="139"/>
      <c r="F162" s="139"/>
      <c r="G162" s="139"/>
      <c r="H162" s="139"/>
      <c r="I162" s="139"/>
      <c r="J162" s="139"/>
    </row>
    <row r="163" spans="1:10" x14ac:dyDescent="0.25">
      <c r="A163" s="139"/>
      <c r="B163" s="139"/>
      <c r="C163" s="139"/>
      <c r="D163" s="139"/>
      <c r="E163" s="139"/>
      <c r="F163" s="139"/>
      <c r="G163" s="139"/>
      <c r="H163" s="139"/>
      <c r="I163" s="139"/>
      <c r="J163" s="139"/>
    </row>
    <row r="164" spans="1:10" x14ac:dyDescent="0.25">
      <c r="A164" s="139"/>
      <c r="B164" s="139"/>
      <c r="C164" s="139"/>
      <c r="D164" s="139"/>
      <c r="E164" s="139"/>
      <c r="F164" s="139"/>
      <c r="G164" s="139"/>
      <c r="H164" s="139"/>
      <c r="I164" s="139"/>
      <c r="J164" s="139"/>
    </row>
    <row r="165" spans="1:10" x14ac:dyDescent="0.25">
      <c r="A165" s="139"/>
      <c r="B165" s="139"/>
      <c r="C165" s="139"/>
      <c r="D165" s="139"/>
      <c r="E165" s="139"/>
      <c r="F165" s="139"/>
      <c r="G165" s="139"/>
      <c r="H165" s="139"/>
      <c r="I165" s="139"/>
      <c r="J165" s="139"/>
    </row>
    <row r="166" spans="1:10" x14ac:dyDescent="0.25">
      <c r="A166" s="139"/>
      <c r="B166" s="139"/>
      <c r="C166" s="139"/>
      <c r="D166" s="139"/>
      <c r="E166" s="139"/>
      <c r="F166" s="139"/>
      <c r="G166" s="139"/>
      <c r="H166" s="139"/>
      <c r="I166" s="139"/>
      <c r="J166" s="139"/>
    </row>
    <row r="167" spans="1:10" x14ac:dyDescent="0.25">
      <c r="A167" s="139"/>
      <c r="B167" s="139"/>
      <c r="C167" s="139"/>
      <c r="D167" s="139"/>
      <c r="E167" s="139"/>
      <c r="F167" s="139"/>
      <c r="G167" s="139"/>
      <c r="H167" s="139"/>
      <c r="I167" s="139"/>
      <c r="J167" s="139"/>
    </row>
    <row r="168" spans="1:10" x14ac:dyDescent="0.25">
      <c r="A168" s="139"/>
      <c r="B168" s="139"/>
      <c r="C168" s="139"/>
      <c r="D168" s="139"/>
      <c r="E168" s="139"/>
      <c r="F168" s="139"/>
      <c r="G168" s="139"/>
      <c r="H168" s="139"/>
      <c r="I168" s="139"/>
      <c r="J168" s="139"/>
    </row>
    <row r="169" spans="1:10" x14ac:dyDescent="0.25">
      <c r="A169" s="139"/>
      <c r="B169" s="139"/>
      <c r="C169" s="139"/>
      <c r="D169" s="139"/>
      <c r="E169" s="139"/>
      <c r="F169" s="139"/>
      <c r="G169" s="139"/>
      <c r="H169" s="139"/>
      <c r="I169" s="139"/>
      <c r="J169" s="139"/>
    </row>
    <row r="170" spans="1:10" x14ac:dyDescent="0.25">
      <c r="A170" s="139"/>
      <c r="B170" s="139"/>
      <c r="C170" s="139"/>
      <c r="D170" s="139"/>
      <c r="E170" s="139"/>
      <c r="F170" s="139"/>
      <c r="G170" s="139"/>
      <c r="H170" s="139"/>
      <c r="I170" s="139"/>
      <c r="J170" s="139"/>
    </row>
    <row r="171" spans="1:10" x14ac:dyDescent="0.25">
      <c r="A171" s="139"/>
      <c r="B171" s="139"/>
      <c r="C171" s="139"/>
      <c r="D171" s="139"/>
      <c r="E171" s="139"/>
      <c r="F171" s="139"/>
      <c r="G171" s="139"/>
      <c r="H171" s="139"/>
      <c r="I171" s="139"/>
      <c r="J171" s="139"/>
    </row>
    <row r="172" spans="1:10" x14ac:dyDescent="0.25">
      <c r="A172" s="139"/>
      <c r="B172" s="139"/>
      <c r="C172" s="139"/>
      <c r="D172" s="139"/>
      <c r="E172" s="139"/>
      <c r="F172" s="139"/>
      <c r="G172" s="139"/>
      <c r="H172" s="139"/>
      <c r="I172" s="139"/>
      <c r="J172" s="139"/>
    </row>
    <row r="173" spans="1:10" x14ac:dyDescent="0.25">
      <c r="A173" s="139"/>
      <c r="B173" s="139"/>
      <c r="C173" s="139"/>
      <c r="D173" s="139"/>
      <c r="E173" s="139"/>
      <c r="F173" s="139"/>
      <c r="G173" s="139"/>
      <c r="H173" s="139"/>
      <c r="I173" s="139"/>
      <c r="J173" s="139"/>
    </row>
    <row r="174" spans="1:10" x14ac:dyDescent="0.25">
      <c r="A174" s="139"/>
      <c r="B174" s="139"/>
      <c r="C174" s="139"/>
      <c r="D174" s="139"/>
      <c r="E174" s="139"/>
      <c r="F174" s="139"/>
      <c r="G174" s="139"/>
      <c r="H174" s="139"/>
      <c r="I174" s="139"/>
      <c r="J174" s="139"/>
    </row>
    <row r="175" spans="1:10" x14ac:dyDescent="0.25">
      <c r="A175" s="139"/>
      <c r="B175" s="139"/>
      <c r="C175" s="139"/>
      <c r="D175" s="139"/>
      <c r="E175" s="139"/>
      <c r="F175" s="139"/>
      <c r="G175" s="139"/>
      <c r="H175" s="139"/>
      <c r="I175" s="139"/>
      <c r="J175" s="139"/>
    </row>
    <row r="176" spans="1:10" x14ac:dyDescent="0.25">
      <c r="A176" s="139"/>
      <c r="B176" s="139"/>
      <c r="C176" s="139"/>
      <c r="D176" s="139"/>
      <c r="E176" s="139"/>
      <c r="F176" s="139"/>
      <c r="G176" s="139"/>
      <c r="H176" s="139"/>
      <c r="I176" s="139"/>
      <c r="J176" s="139"/>
    </row>
    <row r="177" spans="1:10" x14ac:dyDescent="0.25">
      <c r="A177" s="139"/>
      <c r="B177" s="139"/>
      <c r="C177" s="139"/>
      <c r="D177" s="139"/>
      <c r="E177" s="139"/>
      <c r="F177" s="139"/>
      <c r="G177" s="139"/>
      <c r="H177" s="139"/>
      <c r="I177" s="139"/>
      <c r="J177" s="139"/>
    </row>
    <row r="178" spans="1:10" x14ac:dyDescent="0.25">
      <c r="A178" s="139"/>
      <c r="B178" s="139"/>
      <c r="C178" s="139"/>
      <c r="D178" s="139"/>
      <c r="E178" s="139"/>
      <c r="F178" s="139"/>
      <c r="G178" s="139"/>
      <c r="H178" s="139"/>
      <c r="I178" s="139"/>
      <c r="J178" s="139"/>
    </row>
    <row r="179" spans="1:10" x14ac:dyDescent="0.25">
      <c r="A179" s="139"/>
      <c r="B179" s="139"/>
      <c r="C179" s="139"/>
      <c r="D179" s="139"/>
      <c r="E179" s="139"/>
      <c r="F179" s="139"/>
      <c r="G179" s="139"/>
      <c r="H179" s="139"/>
      <c r="I179" s="139"/>
      <c r="J179" s="139"/>
    </row>
    <row r="180" spans="1:10" x14ac:dyDescent="0.25">
      <c r="A180" s="139"/>
      <c r="B180" s="139"/>
      <c r="C180" s="139"/>
      <c r="D180" s="139"/>
      <c r="E180" s="139"/>
      <c r="F180" s="139"/>
      <c r="G180" s="139"/>
      <c r="H180" s="139"/>
      <c r="I180" s="139"/>
      <c r="J180" s="139"/>
    </row>
    <row r="181" spans="1:10" x14ac:dyDescent="0.25">
      <c r="A181" s="139"/>
      <c r="B181" s="139"/>
      <c r="C181" s="139"/>
      <c r="D181" s="139"/>
      <c r="E181" s="139"/>
      <c r="F181" s="139"/>
      <c r="G181" s="139"/>
      <c r="H181" s="139"/>
      <c r="I181" s="139"/>
      <c r="J181" s="139"/>
    </row>
    <row r="182" spans="1:10" x14ac:dyDescent="0.25">
      <c r="A182" s="139"/>
      <c r="B182" s="139"/>
      <c r="C182" s="139"/>
      <c r="D182" s="139"/>
      <c r="E182" s="139"/>
      <c r="F182" s="139"/>
      <c r="G182" s="139"/>
      <c r="H182" s="139"/>
      <c r="I182" s="139"/>
      <c r="J182" s="139"/>
    </row>
    <row r="183" spans="1:10" x14ac:dyDescent="0.25">
      <c r="A183" s="139"/>
      <c r="B183" s="139"/>
      <c r="C183" s="139"/>
      <c r="D183" s="139"/>
      <c r="E183" s="139"/>
      <c r="F183" s="139"/>
      <c r="G183" s="139"/>
      <c r="H183" s="139"/>
      <c r="I183" s="139"/>
      <c r="J183" s="139"/>
    </row>
    <row r="184" spans="1:10" x14ac:dyDescent="0.25">
      <c r="A184" s="139"/>
      <c r="B184" s="139"/>
      <c r="C184" s="139"/>
      <c r="D184" s="139"/>
      <c r="E184" s="139"/>
      <c r="F184" s="139"/>
      <c r="G184" s="139"/>
      <c r="H184" s="139"/>
      <c r="I184" s="139"/>
      <c r="J184" s="139"/>
    </row>
    <row r="185" spans="1:10" x14ac:dyDescent="0.25">
      <c r="A185" s="139"/>
      <c r="B185" s="139"/>
      <c r="C185" s="139"/>
      <c r="D185" s="139"/>
      <c r="E185" s="139"/>
      <c r="F185" s="139"/>
      <c r="G185" s="139"/>
      <c r="H185" s="139"/>
      <c r="I185" s="139"/>
      <c r="J185" s="139"/>
    </row>
    <row r="186" spans="1:10" x14ac:dyDescent="0.25">
      <c r="A186" s="139"/>
      <c r="B186" s="139"/>
      <c r="C186" s="139"/>
      <c r="D186" s="139"/>
      <c r="E186" s="139"/>
      <c r="F186" s="139"/>
      <c r="G186" s="139"/>
      <c r="H186" s="139"/>
      <c r="I186" s="139"/>
      <c r="J186" s="139"/>
    </row>
    <row r="187" spans="1:10" x14ac:dyDescent="0.25">
      <c r="A187" s="139"/>
      <c r="B187" s="139"/>
      <c r="C187" s="139"/>
      <c r="D187" s="139"/>
      <c r="E187" s="139"/>
      <c r="F187" s="139"/>
      <c r="G187" s="139"/>
      <c r="H187" s="139"/>
      <c r="I187" s="139"/>
      <c r="J187" s="139"/>
    </row>
    <row r="188" spans="1:10" x14ac:dyDescent="0.25">
      <c r="A188" s="139"/>
      <c r="B188" s="139"/>
      <c r="C188" s="139"/>
      <c r="D188" s="139"/>
      <c r="E188" s="139"/>
      <c r="F188" s="139"/>
      <c r="G188" s="139"/>
      <c r="H188" s="139"/>
      <c r="I188" s="139"/>
      <c r="J188" s="139"/>
    </row>
    <row r="189" spans="1:10" x14ac:dyDescent="0.25">
      <c r="A189" s="139"/>
      <c r="B189" s="139"/>
      <c r="C189" s="139"/>
      <c r="D189" s="139"/>
      <c r="E189" s="139"/>
      <c r="F189" s="139"/>
      <c r="G189" s="139"/>
      <c r="H189" s="139"/>
      <c r="I189" s="139"/>
      <c r="J189" s="139"/>
    </row>
    <row r="190" spans="1:10" x14ac:dyDescent="0.25">
      <c r="A190" s="139"/>
      <c r="B190" s="139"/>
      <c r="C190" s="139"/>
      <c r="D190" s="139"/>
      <c r="E190" s="139"/>
      <c r="F190" s="139"/>
      <c r="G190" s="139"/>
      <c r="H190" s="139"/>
      <c r="I190" s="139"/>
      <c r="J190" s="139"/>
    </row>
    <row r="191" spans="1:10" x14ac:dyDescent="0.25">
      <c r="A191" s="139"/>
      <c r="B191" s="139"/>
      <c r="C191" s="139"/>
      <c r="D191" s="139"/>
      <c r="E191" s="139"/>
      <c r="F191" s="139"/>
      <c r="G191" s="139"/>
      <c r="H191" s="139"/>
      <c r="I191" s="139"/>
      <c r="J191" s="139"/>
    </row>
    <row r="192" spans="1:10" x14ac:dyDescent="0.25">
      <c r="A192" s="139"/>
      <c r="B192" s="139"/>
      <c r="C192" s="139"/>
      <c r="D192" s="139"/>
      <c r="E192" s="139"/>
      <c r="F192" s="139"/>
      <c r="G192" s="139"/>
      <c r="H192" s="139"/>
      <c r="I192" s="139"/>
      <c r="J192" s="139"/>
    </row>
    <row r="193" spans="1:10" x14ac:dyDescent="0.25">
      <c r="A193" s="139"/>
      <c r="B193" s="139"/>
      <c r="C193" s="139"/>
      <c r="D193" s="139"/>
      <c r="E193" s="139"/>
      <c r="F193" s="139"/>
      <c r="G193" s="139"/>
      <c r="H193" s="139"/>
      <c r="I193" s="139"/>
      <c r="J193" s="139"/>
    </row>
    <row r="194" spans="1:10" x14ac:dyDescent="0.25">
      <c r="A194" s="139"/>
      <c r="B194" s="139"/>
      <c r="C194" s="139"/>
      <c r="D194" s="139"/>
      <c r="E194" s="139"/>
      <c r="F194" s="139"/>
      <c r="G194" s="139"/>
      <c r="H194" s="139"/>
      <c r="I194" s="139"/>
      <c r="J194" s="139"/>
    </row>
    <row r="195" spans="1:10" x14ac:dyDescent="0.25">
      <c r="A195" s="139"/>
      <c r="B195" s="139"/>
      <c r="C195" s="139"/>
      <c r="D195" s="139"/>
      <c r="E195" s="139"/>
      <c r="F195" s="139"/>
      <c r="G195" s="139"/>
      <c r="H195" s="139"/>
      <c r="I195" s="139"/>
      <c r="J195" s="139"/>
    </row>
    <row r="196" spans="1:10" x14ac:dyDescent="0.25">
      <c r="A196" s="139"/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39"/>
      <c r="B197" s="139"/>
      <c r="C197" s="139"/>
      <c r="D197" s="139"/>
      <c r="E197" s="139"/>
      <c r="F197" s="139"/>
      <c r="G197" s="139"/>
      <c r="H197" s="139"/>
      <c r="I197" s="139"/>
      <c r="J197" s="139"/>
    </row>
    <row r="198" spans="1:10" x14ac:dyDescent="0.25">
      <c r="A198" s="139"/>
      <c r="B198" s="139"/>
      <c r="C198" s="139"/>
      <c r="D198" s="139"/>
      <c r="E198" s="139"/>
      <c r="F198" s="139"/>
      <c r="G198" s="139"/>
      <c r="H198" s="139"/>
      <c r="I198" s="139"/>
      <c r="J198" s="139"/>
    </row>
    <row r="199" spans="1:10" x14ac:dyDescent="0.25">
      <c r="A199" s="139"/>
      <c r="B199" s="139"/>
      <c r="C199" s="139"/>
      <c r="D199" s="139"/>
      <c r="E199" s="139"/>
      <c r="F199" s="139"/>
      <c r="G199" s="139"/>
      <c r="H199" s="139"/>
      <c r="I199" s="139"/>
      <c r="J199" s="139"/>
    </row>
    <row r="200" spans="1:10" x14ac:dyDescent="0.25">
      <c r="A200" s="139"/>
      <c r="B200" s="139"/>
      <c r="C200" s="139"/>
      <c r="D200" s="139"/>
      <c r="E200" s="139"/>
      <c r="F200" s="139"/>
      <c r="G200" s="139"/>
      <c r="H200" s="139"/>
      <c r="I200" s="139"/>
      <c r="J200" s="139"/>
    </row>
    <row r="201" spans="1:10" x14ac:dyDescent="0.25">
      <c r="A201" s="139"/>
      <c r="B201" s="139"/>
      <c r="C201" s="139"/>
      <c r="D201" s="139"/>
      <c r="E201" s="139"/>
      <c r="F201" s="139"/>
      <c r="G201" s="139"/>
      <c r="H201" s="139"/>
      <c r="I201" s="139"/>
      <c r="J201" s="139"/>
    </row>
    <row r="202" spans="1:10" x14ac:dyDescent="0.25">
      <c r="A202" s="139"/>
      <c r="B202" s="139"/>
      <c r="C202" s="139"/>
      <c r="D202" s="139"/>
      <c r="E202" s="139"/>
      <c r="F202" s="139"/>
      <c r="G202" s="139"/>
      <c r="H202" s="139"/>
      <c r="I202" s="139"/>
      <c r="J202" s="139"/>
    </row>
    <row r="203" spans="1:10" x14ac:dyDescent="0.25">
      <c r="A203" s="139"/>
      <c r="B203" s="139"/>
      <c r="C203" s="139"/>
      <c r="D203" s="139"/>
      <c r="E203" s="139"/>
      <c r="F203" s="139"/>
      <c r="G203" s="139"/>
      <c r="H203" s="139"/>
      <c r="I203" s="139"/>
      <c r="J203" s="139"/>
    </row>
    <row r="204" spans="1:10" x14ac:dyDescent="0.25">
      <c r="A204" s="139"/>
      <c r="B204" s="139"/>
      <c r="C204" s="139"/>
      <c r="D204" s="139"/>
      <c r="E204" s="139"/>
      <c r="F204" s="139"/>
      <c r="G204" s="139"/>
      <c r="H204" s="139"/>
      <c r="I204" s="139"/>
      <c r="J204" s="139"/>
    </row>
    <row r="205" spans="1:10" x14ac:dyDescent="0.25">
      <c r="A205" s="139"/>
      <c r="B205" s="139"/>
      <c r="C205" s="139"/>
      <c r="D205" s="139"/>
      <c r="E205" s="139"/>
      <c r="F205" s="139"/>
      <c r="G205" s="139"/>
      <c r="H205" s="139"/>
      <c r="I205" s="139"/>
      <c r="J205" s="139"/>
    </row>
    <row r="206" spans="1:10" x14ac:dyDescent="0.25">
      <c r="A206" s="139"/>
      <c r="B206" s="139"/>
      <c r="C206" s="139"/>
      <c r="D206" s="139"/>
      <c r="E206" s="139"/>
      <c r="F206" s="139"/>
      <c r="G206" s="139"/>
      <c r="H206" s="139"/>
      <c r="I206" s="139"/>
      <c r="J206" s="139"/>
    </row>
    <row r="207" spans="1:10" x14ac:dyDescent="0.25">
      <c r="A207" s="139"/>
      <c r="B207" s="139"/>
      <c r="C207" s="139"/>
      <c r="D207" s="139"/>
      <c r="E207" s="139"/>
      <c r="F207" s="139"/>
      <c r="G207" s="139"/>
      <c r="H207" s="139"/>
      <c r="I207" s="139"/>
      <c r="J207" s="139"/>
    </row>
    <row r="208" spans="1:10" x14ac:dyDescent="0.25">
      <c r="A208" s="139"/>
      <c r="B208" s="139"/>
      <c r="C208" s="139"/>
      <c r="D208" s="139"/>
      <c r="E208" s="139"/>
      <c r="F208" s="139"/>
      <c r="G208" s="139"/>
      <c r="H208" s="139"/>
      <c r="I208" s="139"/>
      <c r="J208" s="139"/>
    </row>
    <row r="209" spans="1:10" x14ac:dyDescent="0.25">
      <c r="A209" s="139"/>
      <c r="B209" s="139"/>
      <c r="C209" s="139"/>
      <c r="D209" s="139"/>
      <c r="E209" s="139"/>
      <c r="F209" s="139"/>
      <c r="G209" s="139"/>
      <c r="H209" s="139"/>
      <c r="I209" s="139"/>
      <c r="J209" s="139"/>
    </row>
    <row r="210" spans="1:10" x14ac:dyDescent="0.25">
      <c r="A210" s="139"/>
      <c r="B210" s="139"/>
      <c r="C210" s="139"/>
      <c r="D210" s="139"/>
      <c r="E210" s="139"/>
      <c r="F210" s="139"/>
      <c r="G210" s="139"/>
      <c r="H210" s="139"/>
      <c r="I210" s="139"/>
      <c r="J210" s="139"/>
    </row>
    <row r="211" spans="1:10" x14ac:dyDescent="0.25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</row>
    <row r="212" spans="1:10" x14ac:dyDescent="0.25">
      <c r="A212" s="139"/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39"/>
      <c r="B213" s="139"/>
      <c r="C213" s="139"/>
      <c r="D213" s="139"/>
      <c r="E213" s="139"/>
      <c r="F213" s="139"/>
      <c r="G213" s="139"/>
      <c r="H213" s="139"/>
      <c r="I213" s="139"/>
      <c r="J213" s="139"/>
    </row>
    <row r="214" spans="1:10" x14ac:dyDescent="0.25">
      <c r="A214" s="139"/>
      <c r="B214" s="139"/>
      <c r="C214" s="139"/>
      <c r="D214" s="139"/>
      <c r="E214" s="139"/>
      <c r="F214" s="139"/>
      <c r="G214" s="139"/>
      <c r="H214" s="139"/>
      <c r="I214" s="139"/>
      <c r="J214" s="139"/>
    </row>
    <row r="215" spans="1:10" x14ac:dyDescent="0.25">
      <c r="A215" s="139"/>
      <c r="B215" s="139"/>
      <c r="C215" s="139"/>
      <c r="D215" s="139"/>
      <c r="E215" s="139"/>
      <c r="F215" s="139"/>
      <c r="G215" s="139"/>
      <c r="H215" s="139"/>
      <c r="I215" s="139"/>
      <c r="J215" s="139"/>
    </row>
    <row r="216" spans="1:10" x14ac:dyDescent="0.25">
      <c r="A216" s="139"/>
      <c r="B216" s="139"/>
      <c r="C216" s="139"/>
      <c r="D216" s="139"/>
      <c r="E216" s="139"/>
      <c r="F216" s="139"/>
      <c r="G216" s="139"/>
      <c r="H216" s="139"/>
      <c r="I216" s="139"/>
      <c r="J216" s="139"/>
    </row>
    <row r="217" spans="1:10" x14ac:dyDescent="0.25">
      <c r="A217" s="139"/>
      <c r="B217" s="139"/>
      <c r="C217" s="139"/>
      <c r="D217" s="139"/>
      <c r="E217" s="139"/>
      <c r="F217" s="139"/>
      <c r="G217" s="139"/>
      <c r="H217" s="139"/>
      <c r="I217" s="139"/>
      <c r="J217" s="139"/>
    </row>
    <row r="218" spans="1:10" x14ac:dyDescent="0.25">
      <c r="A218" s="139"/>
      <c r="B218" s="139"/>
      <c r="C218" s="139"/>
      <c r="D218" s="139"/>
      <c r="E218" s="139"/>
      <c r="F218" s="139"/>
      <c r="G218" s="139"/>
      <c r="H218" s="139"/>
      <c r="I218" s="139"/>
      <c r="J218" s="139"/>
    </row>
    <row r="219" spans="1:10" x14ac:dyDescent="0.25">
      <c r="A219" s="139"/>
      <c r="B219" s="139"/>
      <c r="C219" s="139"/>
      <c r="D219" s="139"/>
      <c r="E219" s="139"/>
      <c r="F219" s="139"/>
      <c r="G219" s="139"/>
      <c r="H219" s="139"/>
      <c r="I219" s="139"/>
      <c r="J219" s="139"/>
    </row>
    <row r="220" spans="1:10" x14ac:dyDescent="0.25">
      <c r="A220" s="139"/>
      <c r="B220" s="139"/>
      <c r="C220" s="139"/>
      <c r="D220" s="139"/>
      <c r="E220" s="139"/>
      <c r="F220" s="139"/>
      <c r="G220" s="139"/>
      <c r="H220" s="139"/>
      <c r="I220" s="139"/>
      <c r="J220" s="139"/>
    </row>
    <row r="221" spans="1:10" x14ac:dyDescent="0.25">
      <c r="A221" s="139"/>
      <c r="B221" s="139"/>
      <c r="C221" s="139"/>
      <c r="D221" s="139"/>
      <c r="E221" s="139"/>
      <c r="F221" s="139"/>
      <c r="G221" s="139"/>
      <c r="H221" s="139"/>
      <c r="I221" s="139"/>
      <c r="J221" s="139"/>
    </row>
    <row r="222" spans="1:10" x14ac:dyDescent="0.25">
      <c r="A222" s="139"/>
      <c r="B222" s="139"/>
      <c r="C222" s="139"/>
      <c r="D222" s="139"/>
      <c r="E222" s="139"/>
      <c r="F222" s="139"/>
      <c r="G222" s="139"/>
      <c r="H222" s="139"/>
      <c r="I222" s="139"/>
      <c r="J222" s="139"/>
    </row>
    <row r="223" spans="1:10" x14ac:dyDescent="0.25">
      <c r="A223" s="139"/>
      <c r="B223" s="139"/>
      <c r="C223" s="139"/>
      <c r="D223" s="139"/>
      <c r="E223" s="139"/>
      <c r="F223" s="139"/>
      <c r="G223" s="139"/>
      <c r="H223" s="139"/>
      <c r="I223" s="139"/>
      <c r="J223" s="139"/>
    </row>
    <row r="224" spans="1:10" x14ac:dyDescent="0.25">
      <c r="A224" s="139"/>
      <c r="B224" s="139"/>
      <c r="C224" s="139"/>
      <c r="D224" s="139"/>
      <c r="E224" s="139"/>
      <c r="F224" s="139"/>
      <c r="G224" s="139"/>
      <c r="H224" s="139"/>
      <c r="I224" s="139"/>
      <c r="J224" s="139"/>
    </row>
    <row r="225" spans="1:10" x14ac:dyDescent="0.25">
      <c r="A225" s="139"/>
      <c r="B225" s="139"/>
      <c r="C225" s="139"/>
      <c r="D225" s="139"/>
      <c r="E225" s="139"/>
      <c r="F225" s="139"/>
      <c r="G225" s="139"/>
      <c r="H225" s="139"/>
      <c r="I225" s="139"/>
      <c r="J225" s="139"/>
    </row>
    <row r="226" spans="1:10" x14ac:dyDescent="0.25">
      <c r="A226" s="139"/>
      <c r="B226" s="139"/>
      <c r="C226" s="139"/>
      <c r="D226" s="139"/>
      <c r="E226" s="139"/>
      <c r="F226" s="139"/>
      <c r="G226" s="139"/>
      <c r="H226" s="139"/>
      <c r="I226" s="139"/>
      <c r="J226" s="139"/>
    </row>
    <row r="227" spans="1:10" x14ac:dyDescent="0.25">
      <c r="A227" s="139"/>
      <c r="B227" s="139"/>
      <c r="C227" s="139"/>
      <c r="D227" s="139"/>
      <c r="E227" s="139"/>
      <c r="F227" s="139"/>
      <c r="G227" s="139"/>
      <c r="H227" s="139"/>
      <c r="I227" s="139"/>
      <c r="J227" s="139"/>
    </row>
    <row r="228" spans="1:10" x14ac:dyDescent="0.25">
      <c r="A228" s="139"/>
      <c r="B228" s="139"/>
      <c r="C228" s="139"/>
      <c r="D228" s="139"/>
      <c r="E228" s="139"/>
      <c r="F228" s="139"/>
      <c r="G228" s="139"/>
      <c r="H228" s="139"/>
      <c r="I228" s="139"/>
      <c r="J228" s="139"/>
    </row>
    <row r="229" spans="1:10" x14ac:dyDescent="0.25">
      <c r="A229" s="139"/>
      <c r="B229" s="139"/>
      <c r="C229" s="139"/>
      <c r="D229" s="139"/>
      <c r="E229" s="139"/>
      <c r="F229" s="139"/>
      <c r="G229" s="139"/>
      <c r="H229" s="139"/>
      <c r="I229" s="139"/>
      <c r="J229" s="139"/>
    </row>
    <row r="230" spans="1:10" x14ac:dyDescent="0.25">
      <c r="A230" s="139"/>
      <c r="B230" s="139"/>
      <c r="C230" s="139"/>
      <c r="D230" s="139"/>
      <c r="E230" s="139"/>
      <c r="F230" s="139"/>
      <c r="G230" s="139"/>
      <c r="H230" s="139"/>
      <c r="I230" s="139"/>
      <c r="J230" s="139"/>
    </row>
    <row r="231" spans="1:10" x14ac:dyDescent="0.25">
      <c r="A231" s="139"/>
      <c r="B231" s="139"/>
      <c r="C231" s="139"/>
      <c r="D231" s="139"/>
      <c r="E231" s="139"/>
      <c r="F231" s="139"/>
      <c r="G231" s="139"/>
      <c r="H231" s="139"/>
      <c r="I231" s="139"/>
      <c r="J231" s="139"/>
    </row>
    <row r="232" spans="1:10" x14ac:dyDescent="0.25">
      <c r="A232" s="139"/>
      <c r="B232" s="139"/>
      <c r="C232" s="139"/>
      <c r="D232" s="139"/>
      <c r="E232" s="139"/>
      <c r="F232" s="139"/>
      <c r="G232" s="139"/>
      <c r="H232" s="139"/>
      <c r="I232" s="139"/>
      <c r="J232" s="139"/>
    </row>
    <row r="233" spans="1:10" x14ac:dyDescent="0.25">
      <c r="A233" s="139"/>
      <c r="B233" s="139"/>
      <c r="C233" s="139"/>
      <c r="D233" s="139"/>
      <c r="E233" s="139"/>
      <c r="F233" s="139"/>
      <c r="G233" s="139"/>
      <c r="H233" s="139"/>
      <c r="I233" s="139"/>
      <c r="J233" s="139"/>
    </row>
    <row r="234" spans="1:10" x14ac:dyDescent="0.25">
      <c r="A234" s="139"/>
      <c r="B234" s="139"/>
      <c r="C234" s="139"/>
      <c r="D234" s="139"/>
      <c r="E234" s="139"/>
      <c r="F234" s="139"/>
      <c r="G234" s="139"/>
      <c r="H234" s="139"/>
      <c r="I234" s="139"/>
      <c r="J234" s="139"/>
    </row>
    <row r="235" spans="1:10" x14ac:dyDescent="0.25">
      <c r="A235" s="139"/>
      <c r="B235" s="139"/>
      <c r="C235" s="139"/>
      <c r="D235" s="139"/>
      <c r="E235" s="139"/>
      <c r="F235" s="139"/>
      <c r="G235" s="139"/>
      <c r="H235" s="139"/>
      <c r="I235" s="139"/>
      <c r="J235" s="139"/>
    </row>
    <row r="236" spans="1:10" x14ac:dyDescent="0.25">
      <c r="A236" s="139"/>
      <c r="B236" s="139"/>
      <c r="C236" s="139"/>
      <c r="D236" s="139"/>
      <c r="E236" s="139"/>
      <c r="F236" s="139"/>
      <c r="G236" s="139"/>
      <c r="H236" s="139"/>
      <c r="I236" s="139"/>
      <c r="J236" s="139"/>
    </row>
    <row r="237" spans="1:10" x14ac:dyDescent="0.25">
      <c r="A237" s="139"/>
      <c r="B237" s="139"/>
      <c r="C237" s="139"/>
      <c r="D237" s="139"/>
      <c r="E237" s="139"/>
      <c r="F237" s="139"/>
      <c r="G237" s="139"/>
      <c r="H237" s="139"/>
      <c r="I237" s="139"/>
      <c r="J237" s="139"/>
    </row>
    <row r="238" spans="1:10" x14ac:dyDescent="0.25">
      <c r="A238" s="139"/>
      <c r="B238" s="139"/>
      <c r="C238" s="139"/>
      <c r="D238" s="139"/>
      <c r="E238" s="139"/>
      <c r="F238" s="139"/>
      <c r="G238" s="139"/>
      <c r="H238" s="139"/>
      <c r="I238" s="139"/>
      <c r="J238" s="139"/>
    </row>
    <row r="239" spans="1:10" x14ac:dyDescent="0.25">
      <c r="A239" s="139"/>
      <c r="B239" s="139"/>
      <c r="C239" s="139"/>
      <c r="D239" s="139"/>
      <c r="E239" s="139"/>
      <c r="F239" s="139"/>
      <c r="G239" s="139"/>
      <c r="H239" s="139"/>
      <c r="I239" s="139"/>
      <c r="J239" s="139"/>
    </row>
    <row r="240" spans="1:10" x14ac:dyDescent="0.25">
      <c r="A240" s="139"/>
      <c r="B240" s="139"/>
      <c r="C240" s="139"/>
      <c r="D240" s="139"/>
      <c r="E240" s="139"/>
      <c r="F240" s="139"/>
      <c r="G240" s="139"/>
      <c r="H240" s="139"/>
      <c r="I240" s="139"/>
      <c r="J240" s="139"/>
    </row>
    <row r="241" spans="1:10" x14ac:dyDescent="0.25">
      <c r="A241" s="139"/>
      <c r="B241" s="139"/>
      <c r="C241" s="139"/>
      <c r="D241" s="139"/>
      <c r="E241" s="139"/>
      <c r="F241" s="139"/>
      <c r="G241" s="139"/>
      <c r="H241" s="139"/>
      <c r="I241" s="139"/>
      <c r="J241" s="139"/>
    </row>
    <row r="242" spans="1:10" x14ac:dyDescent="0.25">
      <c r="A242" s="139"/>
      <c r="B242" s="139"/>
      <c r="C242" s="139"/>
      <c r="D242" s="139"/>
      <c r="E242" s="139"/>
      <c r="F242" s="139"/>
      <c r="G242" s="139"/>
      <c r="H242" s="139"/>
      <c r="I242" s="139"/>
      <c r="J242" s="139"/>
    </row>
    <row r="243" spans="1:10" x14ac:dyDescent="0.25">
      <c r="A243" s="139"/>
      <c r="B243" s="139"/>
      <c r="C243" s="139"/>
      <c r="D243" s="139"/>
      <c r="E243" s="139"/>
      <c r="F243" s="139"/>
      <c r="G243" s="139"/>
      <c r="H243" s="139"/>
      <c r="I243" s="139"/>
      <c r="J243" s="139"/>
    </row>
    <row r="244" spans="1:10" x14ac:dyDescent="0.25">
      <c r="A244" s="139"/>
      <c r="B244" s="139"/>
      <c r="C244" s="139"/>
      <c r="D244" s="139"/>
      <c r="E244" s="139"/>
      <c r="F244" s="139"/>
      <c r="G244" s="139"/>
      <c r="H244" s="139"/>
      <c r="I244" s="139"/>
      <c r="J244" s="139"/>
    </row>
    <row r="245" spans="1:10" x14ac:dyDescent="0.25">
      <c r="A245" s="139"/>
      <c r="B245" s="139"/>
      <c r="C245" s="139"/>
      <c r="D245" s="139"/>
      <c r="E245" s="139"/>
      <c r="F245" s="139"/>
      <c r="G245" s="139"/>
      <c r="H245" s="139"/>
      <c r="I245" s="139"/>
      <c r="J245" s="139"/>
    </row>
    <row r="246" spans="1:10" x14ac:dyDescent="0.25">
      <c r="A246" s="139"/>
      <c r="B246" s="139"/>
      <c r="C246" s="139"/>
      <c r="D246" s="139"/>
      <c r="E246" s="139"/>
      <c r="F246" s="139"/>
      <c r="G246" s="139"/>
      <c r="H246" s="139"/>
      <c r="I246" s="139"/>
      <c r="J246" s="139"/>
    </row>
    <row r="247" spans="1:10" x14ac:dyDescent="0.25">
      <c r="A247" s="139"/>
      <c r="B247" s="139"/>
      <c r="C247" s="139"/>
      <c r="D247" s="139"/>
      <c r="E247" s="139"/>
      <c r="F247" s="139"/>
      <c r="G247" s="139"/>
      <c r="H247" s="139"/>
      <c r="I247" s="139"/>
      <c r="J247" s="139"/>
    </row>
    <row r="248" spans="1:10" x14ac:dyDescent="0.25">
      <c r="A248" s="139"/>
      <c r="B248" s="139"/>
      <c r="C248" s="139"/>
      <c r="D248" s="139"/>
      <c r="E248" s="139"/>
      <c r="F248" s="139"/>
      <c r="G248" s="139"/>
      <c r="H248" s="139"/>
      <c r="I248" s="139"/>
      <c r="J248" s="139"/>
    </row>
    <row r="249" spans="1:10" x14ac:dyDescent="0.25">
      <c r="A249" s="139"/>
      <c r="B249" s="139"/>
      <c r="C249" s="139"/>
      <c r="D249" s="139"/>
      <c r="E249" s="139"/>
      <c r="F249" s="139"/>
      <c r="G249" s="139"/>
      <c r="H249" s="139"/>
      <c r="I249" s="139"/>
      <c r="J249" s="139"/>
    </row>
    <row r="250" spans="1:10" x14ac:dyDescent="0.25">
      <c r="A250" s="139"/>
      <c r="B250" s="139"/>
      <c r="C250" s="139"/>
      <c r="D250" s="139"/>
      <c r="E250" s="139"/>
      <c r="F250" s="139"/>
      <c r="G250" s="139"/>
      <c r="H250" s="139"/>
      <c r="I250" s="139"/>
      <c r="J250" s="139"/>
    </row>
    <row r="251" spans="1:10" x14ac:dyDescent="0.25">
      <c r="A251" s="139"/>
      <c r="B251" s="139"/>
      <c r="C251" s="139"/>
      <c r="D251" s="139"/>
      <c r="E251" s="139"/>
      <c r="F251" s="139"/>
      <c r="G251" s="139"/>
      <c r="H251" s="139"/>
      <c r="I251" s="139"/>
      <c r="J251" s="139"/>
    </row>
    <row r="252" spans="1:10" x14ac:dyDescent="0.25">
      <c r="A252" s="139"/>
      <c r="B252" s="139"/>
      <c r="C252" s="139"/>
      <c r="D252" s="139"/>
      <c r="E252" s="139"/>
      <c r="F252" s="139"/>
      <c r="G252" s="139"/>
      <c r="H252" s="139"/>
      <c r="I252" s="139"/>
      <c r="J252" s="139"/>
    </row>
    <row r="253" spans="1:10" x14ac:dyDescent="0.25">
      <c r="A253" s="139"/>
      <c r="B253" s="139"/>
      <c r="C253" s="139"/>
      <c r="D253" s="139"/>
      <c r="E253" s="139"/>
      <c r="F253" s="139"/>
      <c r="G253" s="139"/>
      <c r="H253" s="139"/>
      <c r="I253" s="139"/>
      <c r="J253" s="139"/>
    </row>
    <row r="254" spans="1:10" x14ac:dyDescent="0.25">
      <c r="A254" s="139"/>
      <c r="B254" s="139"/>
      <c r="C254" s="139"/>
      <c r="D254" s="139"/>
      <c r="E254" s="139"/>
      <c r="F254" s="139"/>
      <c r="G254" s="139"/>
      <c r="H254" s="139"/>
      <c r="I254" s="139"/>
      <c r="J254" s="139"/>
    </row>
    <row r="255" spans="1:10" x14ac:dyDescent="0.25">
      <c r="A255" s="139"/>
      <c r="B255" s="139"/>
      <c r="C255" s="139"/>
      <c r="D255" s="139"/>
      <c r="E255" s="139"/>
      <c r="F255" s="139"/>
      <c r="G255" s="139"/>
      <c r="H255" s="139"/>
      <c r="I255" s="139"/>
      <c r="J255" s="139"/>
    </row>
    <row r="256" spans="1:10" x14ac:dyDescent="0.25">
      <c r="A256" s="139"/>
      <c r="B256" s="139"/>
      <c r="C256" s="139"/>
      <c r="D256" s="139"/>
      <c r="E256" s="139"/>
      <c r="F256" s="139"/>
      <c r="G256" s="139"/>
      <c r="H256" s="139"/>
      <c r="I256" s="139"/>
      <c r="J256" s="139"/>
    </row>
    <row r="257" spans="1:10" x14ac:dyDescent="0.25">
      <c r="A257" s="139"/>
      <c r="B257" s="139"/>
      <c r="C257" s="139"/>
      <c r="D257" s="139"/>
      <c r="E257" s="139"/>
      <c r="F257" s="139"/>
      <c r="G257" s="139"/>
      <c r="H257" s="139"/>
      <c r="I257" s="139"/>
      <c r="J257" s="139"/>
    </row>
    <row r="258" spans="1:10" x14ac:dyDescent="0.25">
      <c r="A258" s="139"/>
      <c r="B258" s="139"/>
      <c r="C258" s="139"/>
      <c r="D258" s="139"/>
      <c r="E258" s="139"/>
      <c r="F258" s="139"/>
      <c r="G258" s="139"/>
      <c r="H258" s="139"/>
      <c r="I258" s="139"/>
      <c r="J258" s="139"/>
    </row>
    <row r="259" spans="1:10" x14ac:dyDescent="0.25">
      <c r="A259" s="139"/>
      <c r="B259" s="139"/>
      <c r="C259" s="139"/>
      <c r="D259" s="139"/>
      <c r="E259" s="139"/>
      <c r="F259" s="139"/>
      <c r="G259" s="139"/>
      <c r="H259" s="139"/>
      <c r="I259" s="139"/>
      <c r="J259" s="139"/>
    </row>
    <row r="260" spans="1:10" x14ac:dyDescent="0.25">
      <c r="A260" s="139"/>
      <c r="B260" s="139"/>
      <c r="C260" s="139"/>
      <c r="D260" s="139"/>
      <c r="E260" s="139"/>
      <c r="F260" s="139"/>
      <c r="G260" s="139"/>
      <c r="H260" s="139"/>
      <c r="I260" s="139"/>
      <c r="J260" s="139"/>
    </row>
    <row r="261" spans="1:10" x14ac:dyDescent="0.25">
      <c r="A261" s="139"/>
      <c r="B261" s="139"/>
      <c r="C261" s="139"/>
      <c r="D261" s="139"/>
      <c r="E261" s="139"/>
      <c r="F261" s="139"/>
      <c r="G261" s="139"/>
      <c r="H261" s="139"/>
      <c r="I261" s="139"/>
      <c r="J261" s="139"/>
    </row>
    <row r="262" spans="1:10" x14ac:dyDescent="0.25">
      <c r="A262" s="139"/>
      <c r="B262" s="139"/>
      <c r="C262" s="139"/>
      <c r="D262" s="139"/>
      <c r="E262" s="139"/>
      <c r="F262" s="139"/>
      <c r="G262" s="139"/>
      <c r="H262" s="139"/>
      <c r="I262" s="139"/>
      <c r="J262" s="139"/>
    </row>
    <row r="263" spans="1:10" x14ac:dyDescent="0.25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</row>
    <row r="264" spans="1:10" x14ac:dyDescent="0.25">
      <c r="A264" s="139"/>
      <c r="B264" s="139"/>
      <c r="C264" s="139"/>
      <c r="D264" s="139"/>
      <c r="E264" s="139"/>
      <c r="F264" s="139"/>
      <c r="G264" s="139"/>
      <c r="H264" s="139"/>
      <c r="I264" s="139"/>
      <c r="J264" s="139"/>
    </row>
    <row r="265" spans="1:10" x14ac:dyDescent="0.25">
      <c r="A265" s="139"/>
      <c r="B265" s="139"/>
      <c r="C265" s="139"/>
      <c r="D265" s="139"/>
      <c r="E265" s="139"/>
      <c r="F265" s="139"/>
      <c r="G265" s="139"/>
      <c r="H265" s="139"/>
      <c r="I265" s="139"/>
      <c r="J265" s="139"/>
    </row>
    <row r="266" spans="1:10" x14ac:dyDescent="0.25">
      <c r="A266" s="139"/>
      <c r="B266" s="139"/>
      <c r="C266" s="139"/>
      <c r="D266" s="139"/>
      <c r="E266" s="139"/>
      <c r="F266" s="139"/>
      <c r="G266" s="139"/>
      <c r="H266" s="139"/>
      <c r="I266" s="139"/>
      <c r="J266" s="139"/>
    </row>
    <row r="267" spans="1:10" x14ac:dyDescent="0.25">
      <c r="A267" s="139"/>
      <c r="B267" s="139"/>
      <c r="C267" s="139"/>
      <c r="D267" s="139"/>
      <c r="E267" s="139"/>
      <c r="F267" s="139"/>
      <c r="G267" s="139"/>
      <c r="H267" s="139"/>
      <c r="I267" s="139"/>
      <c r="J267" s="139"/>
    </row>
    <row r="268" spans="1:10" x14ac:dyDescent="0.25">
      <c r="A268" s="139"/>
      <c r="B268" s="139"/>
      <c r="C268" s="139"/>
      <c r="D268" s="139"/>
      <c r="E268" s="139"/>
      <c r="F268" s="139"/>
      <c r="G268" s="139"/>
      <c r="H268" s="139"/>
      <c r="I268" s="139"/>
      <c r="J268" s="139"/>
    </row>
    <row r="269" spans="1:10" x14ac:dyDescent="0.25">
      <c r="A269" s="139"/>
      <c r="B269" s="139"/>
      <c r="C269" s="139"/>
      <c r="D269" s="139"/>
      <c r="E269" s="139"/>
      <c r="F269" s="139"/>
      <c r="G269" s="139"/>
      <c r="H269" s="139"/>
      <c r="I269" s="139"/>
      <c r="J269" s="139"/>
    </row>
    <row r="270" spans="1:10" x14ac:dyDescent="0.25">
      <c r="A270" s="139"/>
      <c r="B270" s="139"/>
      <c r="C270" s="139"/>
      <c r="D270" s="139"/>
      <c r="E270" s="139"/>
      <c r="F270" s="139"/>
      <c r="G270" s="139"/>
      <c r="H270" s="139"/>
      <c r="I270" s="139"/>
      <c r="J270" s="139"/>
    </row>
    <row r="271" spans="1:10" x14ac:dyDescent="0.25">
      <c r="A271" s="139"/>
      <c r="B271" s="139"/>
      <c r="C271" s="139"/>
      <c r="D271" s="139"/>
      <c r="E271" s="139"/>
      <c r="F271" s="139"/>
      <c r="G271" s="139"/>
      <c r="H271" s="139"/>
      <c r="I271" s="139"/>
      <c r="J271" s="139"/>
    </row>
    <row r="272" spans="1:10" x14ac:dyDescent="0.25">
      <c r="A272" s="139"/>
      <c r="B272" s="139"/>
      <c r="C272" s="139"/>
      <c r="D272" s="139"/>
      <c r="E272" s="139"/>
      <c r="F272" s="139"/>
      <c r="G272" s="139"/>
      <c r="H272" s="139"/>
      <c r="I272" s="139"/>
      <c r="J272" s="139"/>
    </row>
    <row r="273" spans="1:10" x14ac:dyDescent="0.25">
      <c r="A273" s="139"/>
      <c r="B273" s="139"/>
      <c r="C273" s="139"/>
      <c r="D273" s="139"/>
      <c r="E273" s="139"/>
      <c r="F273" s="139"/>
      <c r="G273" s="139"/>
      <c r="H273" s="139"/>
      <c r="I273" s="139"/>
      <c r="J273" s="139"/>
    </row>
    <row r="274" spans="1:10" x14ac:dyDescent="0.25">
      <c r="A274" s="139"/>
      <c r="B274" s="139"/>
      <c r="C274" s="139"/>
      <c r="D274" s="139"/>
      <c r="E274" s="139"/>
      <c r="F274" s="139"/>
      <c r="G274" s="139"/>
      <c r="H274" s="139"/>
      <c r="I274" s="139"/>
      <c r="J274" s="139"/>
    </row>
    <row r="275" spans="1:10" x14ac:dyDescent="0.25">
      <c r="A275" s="139"/>
      <c r="B275" s="139"/>
      <c r="C275" s="139"/>
      <c r="D275" s="139"/>
      <c r="E275" s="139"/>
      <c r="F275" s="139"/>
      <c r="G275" s="139"/>
      <c r="H275" s="139"/>
      <c r="I275" s="139"/>
      <c r="J275" s="139"/>
    </row>
    <row r="276" spans="1:10" x14ac:dyDescent="0.25">
      <c r="A276" s="139"/>
      <c r="B276" s="139"/>
      <c r="C276" s="139"/>
      <c r="D276" s="139"/>
      <c r="E276" s="139"/>
      <c r="F276" s="139"/>
      <c r="G276" s="139"/>
      <c r="H276" s="139"/>
      <c r="I276" s="139"/>
      <c r="J276" s="139"/>
    </row>
    <row r="277" spans="1:10" x14ac:dyDescent="0.25">
      <c r="A277" s="139"/>
      <c r="B277" s="139"/>
      <c r="C277" s="139"/>
      <c r="D277" s="139"/>
      <c r="E277" s="139"/>
      <c r="F277" s="139"/>
      <c r="G277" s="139"/>
      <c r="H277" s="139"/>
      <c r="I277" s="139"/>
      <c r="J277" s="139"/>
    </row>
    <row r="278" spans="1:10" x14ac:dyDescent="0.25">
      <c r="A278" s="139"/>
      <c r="B278" s="139"/>
      <c r="C278" s="139"/>
      <c r="D278" s="139"/>
      <c r="E278" s="139"/>
      <c r="F278" s="139"/>
      <c r="G278" s="139"/>
      <c r="H278" s="139"/>
      <c r="I278" s="139"/>
      <c r="J278" s="139"/>
    </row>
    <row r="279" spans="1:10" x14ac:dyDescent="0.25">
      <c r="A279" s="139"/>
      <c r="B279" s="139"/>
      <c r="C279" s="139"/>
      <c r="D279" s="139"/>
      <c r="E279" s="139"/>
      <c r="F279" s="139"/>
      <c r="G279" s="139"/>
      <c r="H279" s="139"/>
      <c r="I279" s="139"/>
      <c r="J279" s="139"/>
    </row>
    <row r="280" spans="1:10" x14ac:dyDescent="0.25">
      <c r="A280" s="139"/>
      <c r="B280" s="139"/>
      <c r="C280" s="139"/>
      <c r="D280" s="139"/>
      <c r="E280" s="139"/>
      <c r="F280" s="139"/>
      <c r="G280" s="139"/>
      <c r="H280" s="139"/>
      <c r="I280" s="139"/>
      <c r="J280" s="139"/>
    </row>
    <row r="281" spans="1:10" x14ac:dyDescent="0.25">
      <c r="A281" s="139"/>
      <c r="B281" s="139"/>
      <c r="C281" s="139"/>
      <c r="D281" s="139"/>
      <c r="E281" s="139"/>
      <c r="F281" s="139"/>
      <c r="G281" s="139"/>
      <c r="H281" s="139"/>
      <c r="I281" s="139"/>
      <c r="J281" s="139"/>
    </row>
    <row r="282" spans="1:10" x14ac:dyDescent="0.25">
      <c r="A282" s="139"/>
      <c r="B282" s="139"/>
      <c r="C282" s="139"/>
      <c r="D282" s="139"/>
      <c r="E282" s="139"/>
      <c r="F282" s="139"/>
      <c r="G282" s="139"/>
      <c r="H282" s="139"/>
      <c r="I282" s="139"/>
      <c r="J282" s="139"/>
    </row>
    <row r="283" spans="1:10" x14ac:dyDescent="0.25">
      <c r="A283" s="139"/>
      <c r="B283" s="139"/>
      <c r="C283" s="139"/>
      <c r="D283" s="139"/>
      <c r="E283" s="139"/>
      <c r="F283" s="139"/>
      <c r="G283" s="139"/>
      <c r="H283" s="139"/>
      <c r="I283" s="139"/>
      <c r="J283" s="139"/>
    </row>
    <row r="284" spans="1:10" x14ac:dyDescent="0.25">
      <c r="A284" s="139"/>
      <c r="B284" s="139"/>
      <c r="C284" s="139"/>
      <c r="D284" s="139"/>
      <c r="E284" s="139"/>
      <c r="F284" s="139"/>
      <c r="G284" s="139"/>
      <c r="H284" s="139"/>
      <c r="I284" s="139"/>
      <c r="J284" s="139"/>
    </row>
    <row r="285" spans="1:10" x14ac:dyDescent="0.25">
      <c r="A285" s="139"/>
      <c r="B285" s="139"/>
      <c r="C285" s="139"/>
      <c r="D285" s="139"/>
      <c r="E285" s="139"/>
      <c r="F285" s="139"/>
      <c r="G285" s="139"/>
      <c r="H285" s="139"/>
      <c r="I285" s="139"/>
      <c r="J285" s="139"/>
    </row>
    <row r="286" spans="1:10" x14ac:dyDescent="0.25">
      <c r="A286" s="139"/>
      <c r="B286" s="139"/>
      <c r="C286" s="139"/>
      <c r="D286" s="139"/>
      <c r="E286" s="139"/>
      <c r="F286" s="139"/>
      <c r="G286" s="139"/>
      <c r="H286" s="139"/>
      <c r="I286" s="139"/>
      <c r="J286" s="139"/>
    </row>
    <row r="287" spans="1:10" x14ac:dyDescent="0.25">
      <c r="A287" s="139"/>
      <c r="B287" s="139"/>
      <c r="C287" s="139"/>
      <c r="D287" s="139"/>
      <c r="E287" s="139"/>
      <c r="F287" s="139"/>
      <c r="G287" s="139"/>
      <c r="H287" s="139"/>
      <c r="I287" s="139"/>
      <c r="J287" s="139"/>
    </row>
    <row r="288" spans="1:10" x14ac:dyDescent="0.25">
      <c r="A288" s="139"/>
      <c r="B288" s="139"/>
      <c r="C288" s="139"/>
      <c r="D288" s="139"/>
      <c r="E288" s="139"/>
      <c r="F288" s="139"/>
      <c r="G288" s="139"/>
      <c r="H288" s="139"/>
      <c r="I288" s="139"/>
      <c r="J288" s="139"/>
    </row>
    <row r="289" spans="1:10" x14ac:dyDescent="0.25">
      <c r="A289" s="139"/>
      <c r="B289" s="139"/>
      <c r="C289" s="139"/>
      <c r="D289" s="139"/>
      <c r="E289" s="139"/>
      <c r="F289" s="139"/>
      <c r="G289" s="139"/>
      <c r="H289" s="139"/>
      <c r="I289" s="139"/>
      <c r="J289" s="139"/>
    </row>
    <row r="290" spans="1:10" x14ac:dyDescent="0.25">
      <c r="A290" s="139"/>
      <c r="B290" s="139"/>
      <c r="C290" s="139"/>
      <c r="D290" s="139"/>
      <c r="E290" s="139"/>
      <c r="F290" s="139"/>
      <c r="G290" s="139"/>
      <c r="H290" s="139"/>
      <c r="I290" s="139"/>
      <c r="J290" s="139"/>
    </row>
    <row r="291" spans="1:10" x14ac:dyDescent="0.25">
      <c r="A291" s="139"/>
      <c r="B291" s="139"/>
      <c r="C291" s="139"/>
      <c r="D291" s="139"/>
      <c r="E291" s="139"/>
      <c r="F291" s="139"/>
      <c r="G291" s="139"/>
      <c r="H291" s="139"/>
      <c r="I291" s="139"/>
      <c r="J291" s="139"/>
    </row>
    <row r="292" spans="1:10" x14ac:dyDescent="0.25">
      <c r="A292" s="139"/>
      <c r="B292" s="139"/>
      <c r="C292" s="139"/>
      <c r="D292" s="139"/>
      <c r="E292" s="139"/>
      <c r="F292" s="139"/>
      <c r="G292" s="139"/>
      <c r="H292" s="139"/>
      <c r="I292" s="139"/>
      <c r="J292" s="139"/>
    </row>
    <row r="293" spans="1:10" x14ac:dyDescent="0.25">
      <c r="A293" s="139"/>
      <c r="B293" s="139"/>
      <c r="C293" s="139"/>
      <c r="D293" s="139"/>
      <c r="E293" s="139"/>
      <c r="F293" s="139"/>
      <c r="G293" s="139"/>
      <c r="H293" s="139"/>
      <c r="I293" s="139"/>
      <c r="J293" s="139"/>
    </row>
    <row r="294" spans="1:10" x14ac:dyDescent="0.25">
      <c r="A294" s="139"/>
      <c r="B294" s="139"/>
      <c r="C294" s="139"/>
      <c r="D294" s="139"/>
      <c r="E294" s="139"/>
      <c r="F294" s="139"/>
      <c r="G294" s="139"/>
      <c r="H294" s="139"/>
      <c r="I294" s="139"/>
      <c r="J294" s="139"/>
    </row>
    <row r="295" spans="1:10" x14ac:dyDescent="0.25">
      <c r="A295" s="139"/>
      <c r="B295" s="139"/>
      <c r="C295" s="139"/>
      <c r="D295" s="139"/>
      <c r="E295" s="139"/>
      <c r="F295" s="139"/>
      <c r="G295" s="139"/>
      <c r="H295" s="139"/>
      <c r="I295" s="139"/>
      <c r="J295" s="139"/>
    </row>
    <row r="296" spans="1:10" x14ac:dyDescent="0.25">
      <c r="A296" s="139"/>
      <c r="B296" s="139"/>
      <c r="C296" s="139"/>
      <c r="D296" s="139"/>
      <c r="E296" s="139"/>
      <c r="F296" s="139"/>
      <c r="G296" s="139"/>
      <c r="H296" s="139"/>
      <c r="I296" s="139"/>
      <c r="J296" s="139"/>
    </row>
    <row r="297" spans="1:10" x14ac:dyDescent="0.25">
      <c r="A297" s="139"/>
      <c r="B297" s="139"/>
      <c r="C297" s="139"/>
      <c r="D297" s="139"/>
      <c r="E297" s="139"/>
      <c r="F297" s="139"/>
      <c r="G297" s="139"/>
      <c r="H297" s="139"/>
      <c r="I297" s="139"/>
      <c r="J297" s="139"/>
    </row>
    <row r="298" spans="1:10" x14ac:dyDescent="0.25">
      <c r="A298" s="139"/>
      <c r="B298" s="139"/>
      <c r="C298" s="139"/>
      <c r="D298" s="139"/>
      <c r="E298" s="139"/>
      <c r="F298" s="139"/>
      <c r="G298" s="139"/>
      <c r="H298" s="139"/>
      <c r="I298" s="139"/>
      <c r="J298" s="139"/>
    </row>
    <row r="299" spans="1:10" x14ac:dyDescent="0.25">
      <c r="A299" s="139"/>
      <c r="B299" s="139"/>
      <c r="C299" s="139"/>
      <c r="D299" s="139"/>
      <c r="E299" s="139"/>
      <c r="F299" s="139"/>
      <c r="G299" s="139"/>
      <c r="H299" s="139"/>
      <c r="I299" s="139"/>
      <c r="J299" s="139"/>
    </row>
    <row r="300" spans="1:10" x14ac:dyDescent="0.25">
      <c r="A300" s="139"/>
      <c r="B300" s="139"/>
      <c r="C300" s="139"/>
      <c r="D300" s="139"/>
      <c r="E300" s="139"/>
      <c r="F300" s="139"/>
      <c r="G300" s="139"/>
      <c r="H300" s="139"/>
      <c r="I300" s="139"/>
      <c r="J300" s="139"/>
    </row>
    <row r="301" spans="1:10" x14ac:dyDescent="0.25">
      <c r="A301" s="139"/>
      <c r="B301" s="139"/>
      <c r="C301" s="139"/>
      <c r="D301" s="139"/>
      <c r="E301" s="139"/>
      <c r="F301" s="139"/>
      <c r="G301" s="139"/>
      <c r="H301" s="139"/>
      <c r="I301" s="139"/>
      <c r="J301" s="139"/>
    </row>
    <row r="302" spans="1:10" x14ac:dyDescent="0.25">
      <c r="A302" s="139"/>
      <c r="B302" s="139"/>
      <c r="C302" s="139"/>
      <c r="D302" s="139"/>
      <c r="E302" s="139"/>
      <c r="F302" s="139"/>
      <c r="G302" s="139"/>
      <c r="H302" s="139"/>
      <c r="I302" s="139"/>
      <c r="J302" s="139"/>
    </row>
    <row r="303" spans="1:10" x14ac:dyDescent="0.25">
      <c r="A303" s="139"/>
      <c r="B303" s="139"/>
      <c r="C303" s="139"/>
      <c r="D303" s="139"/>
      <c r="E303" s="139"/>
      <c r="F303" s="139"/>
      <c r="G303" s="139"/>
      <c r="H303" s="139"/>
      <c r="I303" s="139"/>
      <c r="J303" s="139"/>
    </row>
    <row r="304" spans="1:10" x14ac:dyDescent="0.25">
      <c r="A304" s="139"/>
      <c r="B304" s="139"/>
      <c r="C304" s="139"/>
      <c r="D304" s="139"/>
      <c r="E304" s="139"/>
      <c r="F304" s="139"/>
      <c r="G304" s="139"/>
      <c r="H304" s="139"/>
      <c r="I304" s="139"/>
      <c r="J304" s="139"/>
    </row>
    <row r="305" spans="1:10" x14ac:dyDescent="0.25">
      <c r="A305" s="139"/>
      <c r="B305" s="139"/>
      <c r="C305" s="139"/>
      <c r="D305" s="139"/>
      <c r="E305" s="139"/>
      <c r="F305" s="139"/>
      <c r="G305" s="139"/>
      <c r="H305" s="139"/>
      <c r="I305" s="139"/>
      <c r="J305" s="139"/>
    </row>
    <row r="306" spans="1:10" x14ac:dyDescent="0.25">
      <c r="A306" s="139"/>
      <c r="B306" s="139"/>
      <c r="C306" s="139"/>
      <c r="D306" s="139"/>
      <c r="E306" s="139"/>
      <c r="F306" s="139"/>
      <c r="G306" s="139"/>
      <c r="H306" s="139"/>
      <c r="I306" s="139"/>
      <c r="J306" s="139"/>
    </row>
    <row r="307" spans="1:10" x14ac:dyDescent="0.25">
      <c r="A307" s="139"/>
      <c r="B307" s="139"/>
      <c r="C307" s="139"/>
      <c r="D307" s="139"/>
      <c r="E307" s="139"/>
      <c r="F307" s="139"/>
      <c r="G307" s="139"/>
      <c r="H307" s="139"/>
      <c r="I307" s="139"/>
      <c r="J307" s="139"/>
    </row>
    <row r="308" spans="1:10" x14ac:dyDescent="0.25">
      <c r="A308" s="139"/>
      <c r="B308" s="139"/>
      <c r="C308" s="139"/>
      <c r="D308" s="139"/>
      <c r="E308" s="139"/>
      <c r="F308" s="139"/>
      <c r="G308" s="139"/>
      <c r="H308" s="139"/>
      <c r="I308" s="139"/>
      <c r="J308" s="139"/>
    </row>
    <row r="309" spans="1:10" x14ac:dyDescent="0.25">
      <c r="A309" s="139"/>
      <c r="B309" s="139"/>
      <c r="C309" s="139"/>
      <c r="D309" s="139"/>
      <c r="E309" s="139"/>
      <c r="F309" s="139"/>
      <c r="G309" s="139"/>
      <c r="H309" s="139"/>
      <c r="I309" s="139"/>
      <c r="J309" s="139"/>
    </row>
    <row r="310" spans="1:10" x14ac:dyDescent="0.25">
      <c r="A310" s="139"/>
      <c r="B310" s="139"/>
      <c r="C310" s="139"/>
      <c r="D310" s="139"/>
      <c r="E310" s="139"/>
      <c r="F310" s="139"/>
      <c r="G310" s="139"/>
      <c r="H310" s="139"/>
      <c r="I310" s="139"/>
      <c r="J310" s="139"/>
    </row>
    <row r="311" spans="1:10" x14ac:dyDescent="0.25">
      <c r="A311" s="139"/>
      <c r="B311" s="139"/>
      <c r="C311" s="139"/>
      <c r="D311" s="139"/>
      <c r="E311" s="139"/>
      <c r="F311" s="139"/>
      <c r="G311" s="139"/>
      <c r="H311" s="139"/>
      <c r="I311" s="139"/>
      <c r="J311" s="139"/>
    </row>
    <row r="312" spans="1:10" x14ac:dyDescent="0.25">
      <c r="A312" s="139"/>
      <c r="B312" s="139"/>
      <c r="C312" s="139"/>
      <c r="D312" s="139"/>
      <c r="E312" s="139"/>
      <c r="F312" s="139"/>
      <c r="G312" s="139"/>
      <c r="H312" s="139"/>
      <c r="I312" s="139"/>
      <c r="J312" s="139"/>
    </row>
    <row r="313" spans="1:10" x14ac:dyDescent="0.25">
      <c r="A313" s="139"/>
      <c r="B313" s="139"/>
      <c r="C313" s="139"/>
      <c r="D313" s="139"/>
      <c r="E313" s="139"/>
      <c r="F313" s="139"/>
      <c r="G313" s="139"/>
      <c r="H313" s="139"/>
      <c r="I313" s="139"/>
      <c r="J313" s="139"/>
    </row>
    <row r="314" spans="1:10" x14ac:dyDescent="0.25">
      <c r="A314" s="139"/>
      <c r="B314" s="139"/>
      <c r="C314" s="139"/>
      <c r="D314" s="139"/>
      <c r="E314" s="139"/>
      <c r="F314" s="139"/>
      <c r="G314" s="139"/>
      <c r="H314" s="139"/>
      <c r="I314" s="139"/>
      <c r="J314" s="139"/>
    </row>
    <row r="315" spans="1:10" x14ac:dyDescent="0.25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</row>
    <row r="316" spans="1:10" x14ac:dyDescent="0.25">
      <c r="A316" s="139"/>
      <c r="B316" s="139"/>
      <c r="C316" s="139"/>
      <c r="D316" s="139"/>
      <c r="E316" s="139"/>
      <c r="F316" s="139"/>
      <c r="G316" s="139"/>
      <c r="H316" s="139"/>
      <c r="I316" s="139"/>
      <c r="J316" s="139"/>
    </row>
    <row r="317" spans="1:10" x14ac:dyDescent="0.25">
      <c r="A317" s="139"/>
      <c r="B317" s="139"/>
      <c r="C317" s="139"/>
      <c r="D317" s="139"/>
      <c r="E317" s="139"/>
      <c r="F317" s="139"/>
      <c r="G317" s="139"/>
      <c r="H317" s="139"/>
      <c r="I317" s="139"/>
      <c r="J317" s="139"/>
    </row>
    <row r="318" spans="1:10" x14ac:dyDescent="0.25">
      <c r="A318" s="139"/>
      <c r="B318" s="139"/>
      <c r="C318" s="139"/>
      <c r="D318" s="139"/>
      <c r="E318" s="139"/>
      <c r="F318" s="139"/>
      <c r="G318" s="139"/>
      <c r="H318" s="139"/>
      <c r="I318" s="139"/>
      <c r="J318" s="139"/>
    </row>
    <row r="319" spans="1:10" x14ac:dyDescent="0.25">
      <c r="A319" s="139"/>
      <c r="B319" s="139"/>
      <c r="C319" s="139"/>
      <c r="D319" s="139"/>
      <c r="E319" s="139"/>
      <c r="F319" s="139"/>
      <c r="G319" s="139"/>
      <c r="H319" s="139"/>
      <c r="I319" s="139"/>
      <c r="J319" s="139"/>
    </row>
    <row r="320" spans="1:10" x14ac:dyDescent="0.25">
      <c r="A320" s="139"/>
      <c r="B320" s="139"/>
      <c r="C320" s="139"/>
      <c r="D320" s="139"/>
      <c r="E320" s="139"/>
      <c r="F320" s="139"/>
      <c r="G320" s="139"/>
      <c r="H320" s="139"/>
      <c r="I320" s="139"/>
      <c r="J320" s="139"/>
    </row>
    <row r="321" spans="1:10" x14ac:dyDescent="0.25">
      <c r="A321" s="139"/>
      <c r="B321" s="139"/>
      <c r="C321" s="139"/>
      <c r="D321" s="139"/>
      <c r="E321" s="139"/>
      <c r="F321" s="139"/>
      <c r="G321" s="139"/>
      <c r="H321" s="139"/>
      <c r="I321" s="139"/>
      <c r="J321" s="139"/>
    </row>
    <row r="322" spans="1:10" x14ac:dyDescent="0.25">
      <c r="A322" s="139"/>
      <c r="B322" s="139"/>
      <c r="C322" s="139"/>
      <c r="D322" s="139"/>
      <c r="E322" s="139"/>
      <c r="F322" s="139"/>
      <c r="G322" s="139"/>
      <c r="H322" s="139"/>
      <c r="I322" s="139"/>
      <c r="J322" s="139"/>
    </row>
    <row r="323" spans="1:10" x14ac:dyDescent="0.25">
      <c r="A323" s="139"/>
      <c r="B323" s="139"/>
      <c r="C323" s="139"/>
      <c r="D323" s="139"/>
      <c r="E323" s="139"/>
      <c r="F323" s="139"/>
      <c r="G323" s="139"/>
      <c r="H323" s="139"/>
      <c r="I323" s="139"/>
      <c r="J323" s="139"/>
    </row>
    <row r="324" spans="1:10" x14ac:dyDescent="0.25">
      <c r="A324" s="139"/>
      <c r="B324" s="139"/>
      <c r="C324" s="139"/>
      <c r="D324" s="139"/>
      <c r="E324" s="139"/>
      <c r="F324" s="139"/>
      <c r="G324" s="139"/>
      <c r="H324" s="139"/>
      <c r="I324" s="139"/>
      <c r="J324" s="139"/>
    </row>
    <row r="325" spans="1:10" x14ac:dyDescent="0.25">
      <c r="A325" s="139"/>
      <c r="B325" s="139"/>
      <c r="C325" s="139"/>
      <c r="D325" s="139"/>
      <c r="E325" s="139"/>
      <c r="F325" s="139"/>
      <c r="G325" s="139"/>
      <c r="H325" s="139"/>
      <c r="I325" s="139"/>
      <c r="J325" s="139"/>
    </row>
    <row r="326" spans="1:10" x14ac:dyDescent="0.25">
      <c r="A326" s="139"/>
      <c r="B326" s="139"/>
      <c r="C326" s="139"/>
      <c r="D326" s="139"/>
      <c r="E326" s="139"/>
      <c r="F326" s="139"/>
      <c r="G326" s="139"/>
      <c r="H326" s="139"/>
      <c r="I326" s="139"/>
      <c r="J326" s="139"/>
    </row>
    <row r="327" spans="1:10" x14ac:dyDescent="0.25">
      <c r="A327" s="139"/>
      <c r="B327" s="139"/>
      <c r="C327" s="139"/>
      <c r="D327" s="139"/>
      <c r="E327" s="139"/>
      <c r="F327" s="139"/>
      <c r="G327" s="139"/>
      <c r="H327" s="139"/>
      <c r="I327" s="139"/>
      <c r="J327" s="139"/>
    </row>
    <row r="328" spans="1:10" x14ac:dyDescent="0.25">
      <c r="A328" s="139"/>
      <c r="B328" s="139"/>
      <c r="C328" s="139"/>
      <c r="D328" s="139"/>
      <c r="E328" s="139"/>
      <c r="F328" s="139"/>
      <c r="G328" s="139"/>
      <c r="H328" s="139"/>
      <c r="I328" s="139"/>
      <c r="J328" s="139"/>
    </row>
    <row r="329" spans="1:10" x14ac:dyDescent="0.25">
      <c r="A329" s="139"/>
      <c r="B329" s="139"/>
      <c r="C329" s="139"/>
      <c r="D329" s="139"/>
      <c r="E329" s="139"/>
      <c r="F329" s="139"/>
      <c r="G329" s="139"/>
      <c r="H329" s="139"/>
      <c r="I329" s="139"/>
      <c r="J329" s="139"/>
    </row>
    <row r="330" spans="1:10" x14ac:dyDescent="0.25">
      <c r="A330" s="139"/>
      <c r="B330" s="139"/>
      <c r="C330" s="139"/>
      <c r="D330" s="139"/>
      <c r="E330" s="139"/>
      <c r="F330" s="139"/>
      <c r="G330" s="139"/>
      <c r="H330" s="139"/>
      <c r="I330" s="139"/>
      <c r="J330" s="139"/>
    </row>
    <row r="331" spans="1:10" x14ac:dyDescent="0.25">
      <c r="A331" s="139"/>
      <c r="B331" s="139"/>
      <c r="C331" s="139"/>
      <c r="D331" s="139"/>
      <c r="E331" s="139"/>
      <c r="F331" s="139"/>
      <c r="G331" s="139"/>
      <c r="H331" s="139"/>
      <c r="I331" s="139"/>
      <c r="J331" s="139"/>
    </row>
    <row r="332" spans="1:10" x14ac:dyDescent="0.25">
      <c r="A332" s="139"/>
      <c r="B332" s="139"/>
      <c r="C332" s="139"/>
      <c r="D332" s="139"/>
      <c r="E332" s="139"/>
      <c r="F332" s="139"/>
      <c r="G332" s="139"/>
      <c r="H332" s="139"/>
      <c r="I332" s="139"/>
      <c r="J332" s="139"/>
    </row>
    <row r="333" spans="1:10" x14ac:dyDescent="0.25">
      <c r="A333" s="139"/>
      <c r="B333" s="139"/>
      <c r="C333" s="139"/>
      <c r="D333" s="139"/>
      <c r="E333" s="139"/>
      <c r="F333" s="139"/>
      <c r="G333" s="139"/>
      <c r="H333" s="139"/>
      <c r="I333" s="139"/>
      <c r="J333" s="139"/>
    </row>
    <row r="334" spans="1:10" x14ac:dyDescent="0.25">
      <c r="A334" s="139"/>
      <c r="B334" s="139"/>
      <c r="C334" s="139"/>
      <c r="D334" s="139"/>
      <c r="E334" s="139"/>
      <c r="F334" s="139"/>
      <c r="G334" s="139"/>
      <c r="H334" s="139"/>
      <c r="I334" s="139"/>
      <c r="J334" s="139"/>
    </row>
    <row r="335" spans="1:10" x14ac:dyDescent="0.25">
      <c r="A335" s="139"/>
      <c r="B335" s="139"/>
      <c r="C335" s="139"/>
      <c r="D335" s="139"/>
      <c r="E335" s="139"/>
      <c r="F335" s="139"/>
      <c r="G335" s="139"/>
      <c r="H335" s="139"/>
      <c r="I335" s="139"/>
      <c r="J335" s="139"/>
    </row>
    <row r="336" spans="1:10" x14ac:dyDescent="0.25">
      <c r="A336" s="139"/>
      <c r="B336" s="139"/>
      <c r="C336" s="139"/>
      <c r="D336" s="139"/>
      <c r="E336" s="139"/>
      <c r="F336" s="139"/>
      <c r="G336" s="139"/>
      <c r="H336" s="139"/>
      <c r="I336" s="139"/>
      <c r="J336" s="139"/>
    </row>
    <row r="337" spans="1:10" x14ac:dyDescent="0.25">
      <c r="A337" s="139"/>
      <c r="B337" s="139"/>
      <c r="C337" s="139"/>
      <c r="D337" s="139"/>
      <c r="E337" s="139"/>
      <c r="F337" s="139"/>
      <c r="G337" s="139"/>
      <c r="H337" s="139"/>
      <c r="I337" s="139"/>
      <c r="J337" s="139"/>
    </row>
    <row r="338" spans="1:10" x14ac:dyDescent="0.25">
      <c r="A338" s="139"/>
      <c r="B338" s="139"/>
      <c r="C338" s="139"/>
      <c r="D338" s="139"/>
      <c r="E338" s="139"/>
      <c r="F338" s="139"/>
      <c r="G338" s="139"/>
      <c r="H338" s="139"/>
      <c r="I338" s="139"/>
      <c r="J338" s="139"/>
    </row>
    <row r="339" spans="1:10" x14ac:dyDescent="0.25">
      <c r="A339" s="139"/>
      <c r="B339" s="139"/>
      <c r="C339" s="139"/>
      <c r="D339" s="139"/>
      <c r="E339" s="139"/>
      <c r="F339" s="139"/>
      <c r="G339" s="139"/>
      <c r="H339" s="139"/>
      <c r="I339" s="139"/>
      <c r="J339" s="139"/>
    </row>
    <row r="340" spans="1:10" x14ac:dyDescent="0.25">
      <c r="A340" s="139"/>
      <c r="B340" s="139"/>
      <c r="C340" s="139"/>
      <c r="D340" s="139"/>
      <c r="E340" s="139"/>
      <c r="F340" s="139"/>
      <c r="G340" s="139"/>
      <c r="H340" s="139"/>
      <c r="I340" s="139"/>
      <c r="J340" s="139"/>
    </row>
    <row r="341" spans="1:10" x14ac:dyDescent="0.25">
      <c r="A341" s="139"/>
      <c r="B341" s="139"/>
      <c r="C341" s="139"/>
      <c r="D341" s="139"/>
      <c r="E341" s="139"/>
      <c r="F341" s="139"/>
      <c r="G341" s="139"/>
      <c r="H341" s="139"/>
      <c r="I341" s="139"/>
      <c r="J341" s="139"/>
    </row>
    <row r="342" spans="1:10" x14ac:dyDescent="0.25">
      <c r="A342" s="139"/>
      <c r="B342" s="139"/>
      <c r="C342" s="139"/>
      <c r="D342" s="139"/>
      <c r="E342" s="139"/>
      <c r="F342" s="139"/>
      <c r="G342" s="139"/>
      <c r="H342" s="139"/>
      <c r="I342" s="139"/>
      <c r="J342" s="139"/>
    </row>
    <row r="343" spans="1:10" x14ac:dyDescent="0.25">
      <c r="A343" s="139"/>
      <c r="B343" s="139"/>
      <c r="C343" s="139"/>
      <c r="D343" s="139"/>
      <c r="E343" s="139"/>
      <c r="F343" s="139"/>
      <c r="G343" s="139"/>
      <c r="H343" s="139"/>
      <c r="I343" s="139"/>
      <c r="J343" s="139"/>
    </row>
    <row r="344" spans="1:10" x14ac:dyDescent="0.25">
      <c r="A344" s="139"/>
      <c r="B344" s="139"/>
      <c r="C344" s="139"/>
      <c r="D344" s="139"/>
      <c r="E344" s="139"/>
      <c r="F344" s="139"/>
      <c r="G344" s="139"/>
      <c r="H344" s="139"/>
      <c r="I344" s="139"/>
      <c r="J344" s="139"/>
    </row>
    <row r="345" spans="1:10" x14ac:dyDescent="0.25">
      <c r="A345" s="139"/>
      <c r="B345" s="139"/>
      <c r="C345" s="139"/>
      <c r="D345" s="139"/>
      <c r="E345" s="139"/>
      <c r="F345" s="139"/>
      <c r="G345" s="139"/>
      <c r="H345" s="139"/>
      <c r="I345" s="139"/>
      <c r="J345" s="139"/>
    </row>
    <row r="346" spans="1:10" x14ac:dyDescent="0.25">
      <c r="A346" s="86"/>
      <c r="B346" s="86"/>
      <c r="C346" s="86"/>
      <c r="D346" s="86"/>
      <c r="E346" s="86"/>
      <c r="F346" s="86"/>
      <c r="G346" s="86"/>
      <c r="H346" s="86"/>
      <c r="I346" s="86"/>
      <c r="J346" s="86"/>
    </row>
    <row r="347" spans="1:10" x14ac:dyDescent="0.25">
      <c r="A347" s="86"/>
      <c r="B347" s="86"/>
      <c r="C347" s="86"/>
      <c r="D347" s="86"/>
      <c r="E347" s="86"/>
      <c r="F347" s="86"/>
      <c r="G347" s="86"/>
      <c r="H347" s="86"/>
      <c r="I347" s="86"/>
      <c r="J347" s="86"/>
    </row>
    <row r="348" spans="1:10" x14ac:dyDescent="0.25">
      <c r="A348" s="86"/>
      <c r="B348" s="86"/>
      <c r="C348" s="86"/>
      <c r="D348" s="86"/>
      <c r="E348" s="86"/>
      <c r="F348" s="86"/>
      <c r="G348" s="86"/>
      <c r="H348" s="86"/>
      <c r="I348" s="86"/>
      <c r="J348" s="86"/>
    </row>
    <row r="349" spans="1:10" x14ac:dyDescent="0.25">
      <c r="A349" s="86"/>
      <c r="B349" s="86"/>
      <c r="C349" s="86"/>
      <c r="D349" s="86"/>
      <c r="E349" s="86"/>
      <c r="F349" s="86"/>
      <c r="G349" s="86"/>
      <c r="H349" s="86"/>
      <c r="I349" s="86"/>
      <c r="J349" s="86"/>
    </row>
    <row r="350" spans="1:10" x14ac:dyDescent="0.25">
      <c r="A350" s="86"/>
      <c r="B350" s="86"/>
      <c r="C350" s="86"/>
      <c r="D350" s="86"/>
      <c r="E350" s="86"/>
      <c r="F350" s="86"/>
      <c r="G350" s="86"/>
      <c r="H350" s="86"/>
      <c r="I350" s="86"/>
      <c r="J350" s="86"/>
    </row>
    <row r="351" spans="1:10" x14ac:dyDescent="0.25">
      <c r="A351" s="86"/>
      <c r="B351" s="86"/>
      <c r="C351" s="86"/>
      <c r="D351" s="86"/>
      <c r="E351" s="86"/>
      <c r="F351" s="86"/>
      <c r="G351" s="86"/>
      <c r="H351" s="86"/>
      <c r="I351" s="86"/>
      <c r="J351" s="86"/>
    </row>
    <row r="352" spans="1:10" x14ac:dyDescent="0.25">
      <c r="A352" s="86"/>
      <c r="B352" s="86"/>
      <c r="C352" s="86"/>
      <c r="D352" s="86"/>
      <c r="E352" s="86"/>
      <c r="F352" s="86"/>
      <c r="G352" s="86"/>
      <c r="H352" s="86"/>
      <c r="I352" s="86"/>
      <c r="J352" s="86"/>
    </row>
    <row r="353" spans="1:10" x14ac:dyDescent="0.25">
      <c r="A353" s="86"/>
      <c r="B353" s="86"/>
      <c r="C353" s="86"/>
      <c r="D353" s="86"/>
      <c r="E353" s="86"/>
      <c r="F353" s="86"/>
      <c r="G353" s="86"/>
      <c r="H353" s="86"/>
      <c r="I353" s="86"/>
      <c r="J353" s="86"/>
    </row>
    <row r="354" spans="1:10" x14ac:dyDescent="0.25">
      <c r="A354" s="86"/>
      <c r="B354" s="86"/>
      <c r="C354" s="86"/>
      <c r="D354" s="86"/>
      <c r="E354" s="86"/>
      <c r="F354" s="86"/>
      <c r="G354" s="86"/>
      <c r="H354" s="86"/>
      <c r="I354" s="86"/>
      <c r="J354" s="86"/>
    </row>
    <row r="355" spans="1:10" x14ac:dyDescent="0.25">
      <c r="A355" s="86"/>
      <c r="B355" s="86"/>
      <c r="C355" s="86"/>
      <c r="D355" s="86"/>
      <c r="E355" s="86"/>
      <c r="F355" s="86"/>
      <c r="G355" s="86"/>
      <c r="H355" s="86"/>
      <c r="I355" s="86"/>
      <c r="J355" s="86"/>
    </row>
    <row r="356" spans="1:10" x14ac:dyDescent="0.25">
      <c r="A356" s="86"/>
      <c r="B356" s="86"/>
      <c r="C356" s="86"/>
      <c r="D356" s="86"/>
      <c r="E356" s="86"/>
      <c r="F356" s="86"/>
      <c r="G356" s="86"/>
      <c r="H356" s="86"/>
      <c r="I356" s="86"/>
      <c r="J356" s="86"/>
    </row>
    <row r="357" spans="1:10" x14ac:dyDescent="0.25">
      <c r="A357" s="86"/>
      <c r="B357" s="86"/>
      <c r="C357" s="86"/>
      <c r="D357" s="86"/>
      <c r="E357" s="86"/>
      <c r="F357" s="86"/>
      <c r="G357" s="86"/>
      <c r="H357" s="86"/>
      <c r="I357" s="86"/>
      <c r="J357" s="86"/>
    </row>
    <row r="358" spans="1:10" x14ac:dyDescent="0.25">
      <c r="A358" s="86"/>
      <c r="B358" s="86"/>
      <c r="C358" s="86"/>
      <c r="D358" s="86"/>
      <c r="E358" s="86"/>
      <c r="F358" s="86"/>
      <c r="G358" s="86"/>
      <c r="H358" s="86"/>
      <c r="I358" s="86"/>
      <c r="J358" s="86"/>
    </row>
    <row r="359" spans="1:10" x14ac:dyDescent="0.25">
      <c r="A359" s="86"/>
      <c r="B359" s="86"/>
      <c r="C359" s="86"/>
      <c r="D359" s="86"/>
      <c r="E359" s="86"/>
      <c r="F359" s="86"/>
      <c r="G359" s="86"/>
      <c r="H359" s="86"/>
      <c r="I359" s="86"/>
      <c r="J359" s="86"/>
    </row>
    <row r="360" spans="1:10" x14ac:dyDescent="0.25">
      <c r="A360" s="86"/>
      <c r="B360" s="86"/>
      <c r="C360" s="86"/>
      <c r="D360" s="86"/>
      <c r="E360" s="86"/>
      <c r="F360" s="86"/>
      <c r="G360" s="86"/>
      <c r="H360" s="86"/>
      <c r="I360" s="86"/>
      <c r="J360" s="86"/>
    </row>
    <row r="361" spans="1:10" x14ac:dyDescent="0.25">
      <c r="A361" s="86"/>
      <c r="B361" s="86"/>
      <c r="C361" s="86"/>
      <c r="D361" s="86"/>
      <c r="E361" s="86"/>
      <c r="F361" s="86"/>
      <c r="G361" s="86"/>
      <c r="H361" s="86"/>
      <c r="I361" s="86"/>
      <c r="J361" s="86"/>
    </row>
    <row r="362" spans="1:10" x14ac:dyDescent="0.25">
      <c r="A362" s="86"/>
      <c r="B362" s="86"/>
      <c r="C362" s="86"/>
      <c r="D362" s="86"/>
      <c r="E362" s="86"/>
      <c r="F362" s="86"/>
      <c r="G362" s="86"/>
      <c r="H362" s="86"/>
      <c r="I362" s="86"/>
      <c r="J362" s="86"/>
    </row>
    <row r="363" spans="1:10" x14ac:dyDescent="0.25">
      <c r="A363" s="86"/>
      <c r="B363" s="86"/>
      <c r="C363" s="86"/>
      <c r="D363" s="86"/>
      <c r="E363" s="86"/>
      <c r="F363" s="86"/>
      <c r="G363" s="86"/>
      <c r="H363" s="86"/>
      <c r="I363" s="86"/>
      <c r="J363" s="86"/>
    </row>
    <row r="364" spans="1:10" x14ac:dyDescent="0.25">
      <c r="A364" s="86"/>
      <c r="B364" s="86"/>
      <c r="C364" s="86"/>
      <c r="D364" s="86"/>
      <c r="E364" s="86"/>
      <c r="F364" s="86"/>
      <c r="G364" s="86"/>
      <c r="H364" s="86"/>
      <c r="I364" s="86"/>
      <c r="J364" s="86"/>
    </row>
    <row r="365" spans="1:10" x14ac:dyDescent="0.25">
      <c r="A365" s="86"/>
      <c r="B365" s="86"/>
      <c r="C365" s="86"/>
      <c r="D365" s="86"/>
      <c r="E365" s="86"/>
      <c r="F365" s="86"/>
      <c r="G365" s="86"/>
      <c r="H365" s="86"/>
      <c r="I365" s="86"/>
      <c r="J365" s="86"/>
    </row>
    <row r="366" spans="1:10" x14ac:dyDescent="0.25">
      <c r="A366" s="86"/>
      <c r="B366" s="86"/>
      <c r="C366" s="86"/>
      <c r="D366" s="86"/>
      <c r="E366" s="86"/>
      <c r="F366" s="86"/>
      <c r="G366" s="86"/>
      <c r="H366" s="86"/>
      <c r="I366" s="86"/>
      <c r="J366" s="86"/>
    </row>
    <row r="367" spans="1:10" x14ac:dyDescent="0.25">
      <c r="A367" s="86"/>
      <c r="B367" s="86"/>
      <c r="C367" s="86"/>
      <c r="D367" s="86"/>
      <c r="E367" s="86"/>
      <c r="F367" s="86"/>
      <c r="G367" s="86"/>
      <c r="H367" s="86"/>
      <c r="I367" s="86"/>
      <c r="J367" s="86"/>
    </row>
    <row r="368" spans="1:10" x14ac:dyDescent="0.25">
      <c r="A368" s="86"/>
      <c r="B368" s="86"/>
      <c r="C368" s="86"/>
      <c r="D368" s="86"/>
      <c r="E368" s="86"/>
      <c r="F368" s="86"/>
      <c r="G368" s="86"/>
      <c r="H368" s="86"/>
      <c r="I368" s="86"/>
      <c r="J368" s="86"/>
    </row>
    <row r="369" spans="1:10" x14ac:dyDescent="0.25">
      <c r="A369" s="86"/>
      <c r="B369" s="86"/>
      <c r="C369" s="86"/>
      <c r="D369" s="86"/>
      <c r="E369" s="86"/>
      <c r="F369" s="86"/>
      <c r="G369" s="86"/>
      <c r="H369" s="86"/>
      <c r="I369" s="86"/>
      <c r="J369" s="86"/>
    </row>
  </sheetData>
  <sheetProtection algorithmName="SHA-512" hashValue="JFdKsAgIrBxDTW8ggoN5TEKi3vvjcoUcb8ksNUsUB6zxgbdA1B0f2F6H+ht+m9xkVFDqKD6sXUxhV02Ub8aotw==" saltValue="jVCC4WNoDSJoBc1lnG12HQ==" spinCount="100000" sheet="1" objects="1" scenarios="1" selectLockedCells="1" selectUnlockedCells="1"/>
  <mergeCells count="3">
    <mergeCell ref="A5:J8"/>
    <mergeCell ref="A10:J345"/>
    <mergeCell ref="A1:J4"/>
  </mergeCells>
  <pageMargins left="0.7" right="0.95468750000000002" top="0.75" bottom="0.75" header="0.3" footer="0.3"/>
  <pageSetup paperSize="9" scale="65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554D-7B2F-4532-905E-C5DB1FA09D2C}">
  <sheetPr>
    <pageSetUpPr autoPageBreaks="0"/>
  </sheetPr>
  <dimension ref="A1:AK69"/>
  <sheetViews>
    <sheetView showGridLines="0" tabSelected="1" zoomScaleNormal="100" workbookViewId="0">
      <selection activeCell="D15" sqref="D15"/>
    </sheetView>
  </sheetViews>
  <sheetFormatPr baseColWidth="10" defaultColWidth="11.42578125" defaultRowHeight="15" x14ac:dyDescent="0.25"/>
  <cols>
    <col min="1" max="1" width="13.5703125" customWidth="1"/>
    <col min="2" max="2" width="13.28515625" customWidth="1"/>
    <col min="3" max="3" width="15" customWidth="1"/>
    <col min="4" max="4" width="15.42578125" customWidth="1"/>
    <col min="5" max="5" width="13" customWidth="1"/>
    <col min="6" max="6" width="17.42578125" customWidth="1"/>
    <col min="7" max="7" width="15" customWidth="1"/>
    <col min="8" max="8" width="8.140625" bestFit="1" customWidth="1"/>
    <col min="9" max="9" width="9.5703125" customWidth="1"/>
    <col min="10" max="10" width="9.140625" customWidth="1"/>
  </cols>
  <sheetData>
    <row r="1" spans="1:10" x14ac:dyDescent="0.25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 x14ac:dyDescent="0.25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 x14ac:dyDescent="0.25">
      <c r="A5" s="139"/>
      <c r="B5" s="139"/>
      <c r="C5" s="139"/>
      <c r="D5" s="139"/>
      <c r="E5" s="139"/>
      <c r="F5" s="139"/>
      <c r="G5" s="139"/>
      <c r="H5" s="139"/>
      <c r="I5" s="139"/>
      <c r="J5" s="139"/>
    </row>
    <row r="6" spans="1:10" x14ac:dyDescent="0.25">
      <c r="A6" s="139"/>
      <c r="B6" s="139"/>
      <c r="C6" s="139"/>
      <c r="D6" s="139"/>
      <c r="E6" s="139"/>
      <c r="F6" s="139"/>
      <c r="G6" s="139"/>
      <c r="H6" s="139"/>
      <c r="I6" s="139"/>
      <c r="J6" s="139"/>
    </row>
    <row r="7" spans="1:10" x14ac:dyDescent="0.25">
      <c r="A7" s="139"/>
      <c r="B7" s="139"/>
      <c r="C7" s="139"/>
      <c r="D7" s="139"/>
      <c r="E7" s="139"/>
      <c r="F7" s="139"/>
      <c r="G7" s="139"/>
      <c r="H7" s="139"/>
      <c r="I7" s="139"/>
      <c r="J7" s="139"/>
    </row>
    <row r="8" spans="1:10" x14ac:dyDescent="0.25">
      <c r="A8" s="139"/>
      <c r="B8" s="139"/>
      <c r="C8" s="139"/>
      <c r="D8" s="139"/>
      <c r="E8" s="139"/>
      <c r="F8" s="139"/>
      <c r="G8" s="139"/>
      <c r="H8" s="139"/>
      <c r="I8" s="139"/>
      <c r="J8" s="139"/>
    </row>
    <row r="9" spans="1:10" ht="15.75" thickBot="1" x14ac:dyDescent="0.3"/>
    <row r="10" spans="1:10" ht="16.5" thickBot="1" x14ac:dyDescent="0.3">
      <c r="A10" s="141" t="s">
        <v>1077</v>
      </c>
      <c r="B10" s="142"/>
      <c r="C10" s="142"/>
      <c r="D10" s="142"/>
      <c r="E10" s="142"/>
      <c r="F10" s="142"/>
      <c r="G10" s="142"/>
      <c r="H10" s="142"/>
      <c r="I10" s="142"/>
      <c r="J10" s="143"/>
    </row>
    <row r="11" spans="1:10" ht="15.75" x14ac:dyDescent="0.25">
      <c r="A11" s="117"/>
      <c r="B11" s="117"/>
      <c r="C11" s="117"/>
      <c r="D11" s="117"/>
      <c r="E11" s="117"/>
      <c r="F11" s="117"/>
      <c r="G11" s="117"/>
      <c r="H11" s="117"/>
      <c r="I11" s="117"/>
      <c r="J11" s="117"/>
    </row>
    <row r="12" spans="1:10" x14ac:dyDescent="0.25">
      <c r="A12" s="145" t="s">
        <v>1079</v>
      </c>
      <c r="B12" s="146"/>
      <c r="C12" s="146"/>
      <c r="D12" s="146"/>
      <c r="E12" s="146"/>
      <c r="F12" s="146"/>
      <c r="G12" s="146"/>
      <c r="H12" s="146"/>
      <c r="I12" s="146"/>
      <c r="J12" s="147"/>
    </row>
    <row r="14" spans="1:10" x14ac:dyDescent="0.25">
      <c r="C14" s="83" t="s">
        <v>0</v>
      </c>
      <c r="D14" s="115" t="s">
        <v>79</v>
      </c>
      <c r="F14" s="86"/>
      <c r="G14" s="87" t="s">
        <v>3</v>
      </c>
      <c r="H14" s="136">
        <f>VLOOKUP(D15,POBLACIONES!B2:D918,3,FALSE)</f>
        <v>831</v>
      </c>
    </row>
    <row r="15" spans="1:10" ht="28.5" customHeight="1" x14ac:dyDescent="0.25">
      <c r="C15" s="85" t="s">
        <v>2</v>
      </c>
      <c r="D15" s="116" t="s">
        <v>657</v>
      </c>
      <c r="F15" s="86"/>
      <c r="G15" s="87" t="s">
        <v>4</v>
      </c>
      <c r="H15" s="137" t="str">
        <f>'DATOS PROVINCIAS'!E3</f>
        <v>D3</v>
      </c>
    </row>
    <row r="16" spans="1:10" s="86" customFormat="1" x14ac:dyDescent="0.25">
      <c r="C16" s="87"/>
    </row>
    <row r="17" spans="1:37" s="86" customFormat="1" x14ac:dyDescent="0.25">
      <c r="C17" s="87"/>
      <c r="D17" s="122"/>
    </row>
    <row r="18" spans="1:37" s="86" customFormat="1" x14ac:dyDescent="0.25">
      <c r="A18" s="145" t="s">
        <v>1091</v>
      </c>
      <c r="B18" s="146"/>
      <c r="C18" s="146"/>
      <c r="D18" s="146"/>
      <c r="E18" s="146"/>
      <c r="F18" s="146"/>
      <c r="G18" s="146"/>
      <c r="H18" s="146"/>
      <c r="I18" s="146"/>
      <c r="J18" s="147"/>
    </row>
    <row r="19" spans="1:37" s="86" customFormat="1" x14ac:dyDescent="0.25">
      <c r="C19" s="88"/>
    </row>
    <row r="20" spans="1:37" s="86" customFormat="1" x14ac:dyDescent="0.25">
      <c r="A20" s="148" t="s">
        <v>1080</v>
      </c>
      <c r="B20" s="149" t="s">
        <v>1093</v>
      </c>
      <c r="C20" s="150"/>
      <c r="D20" s="149" t="s">
        <v>1094</v>
      </c>
      <c r="E20" s="150"/>
      <c r="F20" s="121" t="s">
        <v>1081</v>
      </c>
      <c r="G20" s="149" t="s">
        <v>1096</v>
      </c>
      <c r="H20" s="150"/>
      <c r="I20" s="151" t="s">
        <v>1082</v>
      </c>
      <c r="J20" s="152" t="s">
        <v>1083</v>
      </c>
    </row>
    <row r="21" spans="1:37" s="112" customFormat="1" x14ac:dyDescent="0.25">
      <c r="A21" s="148"/>
      <c r="B21" s="121" t="s">
        <v>1087</v>
      </c>
      <c r="C21" s="121" t="s">
        <v>1086</v>
      </c>
      <c r="D21" s="121" t="s">
        <v>1087</v>
      </c>
      <c r="E21" s="121" t="s">
        <v>1086</v>
      </c>
      <c r="F21" s="121" t="s">
        <v>1088</v>
      </c>
      <c r="G21" s="121" t="s">
        <v>1087</v>
      </c>
      <c r="H21" s="121" t="s">
        <v>1086</v>
      </c>
      <c r="I21" s="151"/>
      <c r="J21" s="156"/>
      <c r="K21" s="90"/>
      <c r="L21" s="90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0"/>
      <c r="AB21" s="90"/>
      <c r="AC21" s="90"/>
      <c r="AD21" s="90"/>
      <c r="AE21" s="90"/>
    </row>
    <row r="22" spans="1:37" s="89" customFormat="1" x14ac:dyDescent="0.25">
      <c r="A22" s="118" t="s">
        <v>1095</v>
      </c>
      <c r="B22" s="119">
        <v>1.2</v>
      </c>
      <c r="C22" s="119">
        <v>0.9</v>
      </c>
      <c r="D22" s="119">
        <v>1.2</v>
      </c>
      <c r="E22" s="119">
        <v>0.2</v>
      </c>
      <c r="F22" s="118">
        <v>2</v>
      </c>
      <c r="G22" s="119">
        <v>0.4</v>
      </c>
      <c r="H22" s="119">
        <v>0.81</v>
      </c>
      <c r="I22" s="120" t="s">
        <v>1089</v>
      </c>
      <c r="J22" s="120" t="s">
        <v>1090</v>
      </c>
      <c r="K22" s="90"/>
      <c r="L22" s="90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0"/>
      <c r="AB22" s="90"/>
      <c r="AC22" s="90"/>
      <c r="AD22" s="90"/>
      <c r="AE22" s="90"/>
    </row>
    <row r="23" spans="1:37" s="89" customFormat="1" ht="15" customHeight="1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90"/>
      <c r="P23" s="90"/>
      <c r="Q23" s="90"/>
      <c r="R23" s="90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0"/>
      <c r="AH23" s="90"/>
      <c r="AI23" s="90"/>
      <c r="AJ23" s="90"/>
      <c r="AK23" s="90"/>
    </row>
    <row r="24" spans="1:37" s="89" customFormat="1" ht="15" customHeight="1" x14ac:dyDescent="0.25">
      <c r="A24" s="86"/>
      <c r="B24" s="86"/>
      <c r="C24" s="152" t="s">
        <v>1100</v>
      </c>
      <c r="D24" s="154" t="s">
        <v>1101</v>
      </c>
      <c r="E24" s="152" t="s">
        <v>1102</v>
      </c>
      <c r="F24" s="152" t="s">
        <v>1103</v>
      </c>
      <c r="G24" s="152" t="s">
        <v>1104</v>
      </c>
      <c r="H24" s="154" t="s">
        <v>1085</v>
      </c>
      <c r="I24" s="154" t="s">
        <v>1084</v>
      </c>
      <c r="J24" s="86"/>
      <c r="K24" s="86"/>
      <c r="L24" s="86"/>
      <c r="M24" s="86"/>
      <c r="N24" s="86"/>
      <c r="O24" s="90"/>
      <c r="P24" s="90"/>
      <c r="Q24" s="90"/>
      <c r="R24" s="90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0"/>
      <c r="AH24" s="90"/>
      <c r="AI24" s="90"/>
      <c r="AJ24" s="90"/>
      <c r="AK24" s="90"/>
    </row>
    <row r="25" spans="1:37" s="89" customFormat="1" ht="15" customHeight="1" thickBot="1" x14ac:dyDescent="0.3">
      <c r="A25" s="86"/>
      <c r="B25" s="86"/>
      <c r="C25" s="153"/>
      <c r="D25" s="155"/>
      <c r="E25" s="153"/>
      <c r="F25" s="153"/>
      <c r="G25" s="153"/>
      <c r="H25" s="157"/>
      <c r="I25" s="157"/>
      <c r="J25" s="86"/>
      <c r="K25" s="86"/>
      <c r="L25" s="86"/>
      <c r="M25" s="86"/>
      <c r="N25" s="86"/>
      <c r="O25" s="90"/>
      <c r="P25" s="90"/>
      <c r="Q25" s="90"/>
      <c r="R25" s="90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0"/>
      <c r="AH25" s="90"/>
      <c r="AI25" s="90"/>
      <c r="AJ25" s="90"/>
      <c r="AK25" s="90"/>
    </row>
    <row r="26" spans="1:37" s="89" customFormat="1" ht="15" customHeight="1" thickBot="1" x14ac:dyDescent="0.3">
      <c r="A26" s="111"/>
      <c r="B26" s="111"/>
      <c r="C26" s="129">
        <f>$G$22*$H$22*$F$22</f>
        <v>0.64800000000000013</v>
      </c>
      <c r="D26" s="130">
        <f>($B$22*$C$22)-($G$22*$H$22*$F$22)</f>
        <v>0.43199999999999994</v>
      </c>
      <c r="E26" s="130">
        <f>$D$22*$E$22</f>
        <v>0.24</v>
      </c>
      <c r="F26" s="130">
        <f>(($G$22+$H$22)*2)*$F$22</f>
        <v>4.84</v>
      </c>
      <c r="G26" s="131">
        <f>$D$22</f>
        <v>1.2</v>
      </c>
      <c r="H26" s="132">
        <f>ROUND(((($G$22*$H$22*$F$22))*100)/($B$22*$C$22),0)</f>
        <v>60</v>
      </c>
      <c r="I26" s="133">
        <f>ROUND(((($B$22*$C$22)-($G$22*$H$22*$F$22))*100)/($B$22*$C$22),0)</f>
        <v>40</v>
      </c>
      <c r="J26" s="112"/>
      <c r="K26" s="110"/>
      <c r="L26" s="110"/>
      <c r="M26" s="110"/>
      <c r="N26" s="110"/>
      <c r="O26" s="90"/>
      <c r="P26" s="90"/>
      <c r="Q26" s="90"/>
      <c r="R26" s="90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0"/>
      <c r="AH26" s="90"/>
      <c r="AI26" s="90"/>
      <c r="AJ26" s="90"/>
      <c r="AK26" s="90"/>
    </row>
    <row r="27" spans="1:37" s="89" customFormat="1" ht="15" customHeight="1" x14ac:dyDescent="0.25">
      <c r="A27" s="111"/>
      <c r="B27" s="111"/>
      <c r="C27" s="112"/>
      <c r="D27" s="123"/>
      <c r="E27" s="123"/>
      <c r="F27" s="124"/>
      <c r="G27" s="124"/>
      <c r="H27" s="113"/>
      <c r="I27" s="113"/>
      <c r="J27" s="112"/>
      <c r="K27" s="110"/>
      <c r="L27" s="110"/>
      <c r="M27" s="110"/>
      <c r="N27" s="110"/>
      <c r="O27" s="90"/>
      <c r="P27" s="90"/>
      <c r="Q27" s="90"/>
      <c r="R27" s="90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0"/>
      <c r="AH27" s="90"/>
      <c r="AI27" s="90"/>
      <c r="AJ27" s="90"/>
      <c r="AK27" s="90"/>
    </row>
    <row r="28" spans="1:37" s="89" customFormat="1" ht="15" customHeight="1" x14ac:dyDescent="0.25">
      <c r="A28" s="111"/>
      <c r="B28" s="111"/>
      <c r="C28" s="112"/>
      <c r="D28" s="123"/>
      <c r="E28" s="123"/>
      <c r="F28" s="124"/>
      <c r="G28" s="124"/>
      <c r="H28" s="113"/>
      <c r="I28" s="113"/>
      <c r="J28" s="112"/>
      <c r="K28" s="110"/>
      <c r="L28" s="110"/>
      <c r="M28" s="110"/>
      <c r="N28" s="110"/>
      <c r="O28" s="90"/>
      <c r="P28" s="90"/>
      <c r="Q28" s="90"/>
      <c r="R28" s="90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0"/>
      <c r="AH28" s="90"/>
      <c r="AI28" s="90"/>
      <c r="AJ28" s="90"/>
      <c r="AK28" s="90"/>
    </row>
    <row r="29" spans="1:37" s="89" customFormat="1" ht="15" customHeight="1" x14ac:dyDescent="0.25">
      <c r="A29" s="144" t="s">
        <v>1092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10"/>
      <c r="L29" s="110"/>
      <c r="M29" s="110"/>
      <c r="N29" s="110"/>
      <c r="O29" s="90"/>
      <c r="P29" s="90"/>
      <c r="Q29" s="90"/>
      <c r="R29" s="90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0"/>
      <c r="AH29" s="90"/>
      <c r="AI29" s="90"/>
      <c r="AJ29" s="90"/>
      <c r="AK29" s="90"/>
    </row>
    <row r="30" spans="1:37" s="89" customFormat="1" ht="15" customHeight="1" x14ac:dyDescent="0.25">
      <c r="A30" s="86"/>
      <c r="B30" s="162" t="s">
        <v>5</v>
      </c>
      <c r="C30" s="162"/>
      <c r="D30" s="162"/>
      <c r="E30" s="162"/>
      <c r="F30" s="162"/>
      <c r="G30" s="162"/>
      <c r="H30" s="162"/>
      <c r="I30" s="162"/>
      <c r="J30" s="92"/>
      <c r="K30" s="110"/>
      <c r="L30" s="110"/>
      <c r="M30" s="110"/>
      <c r="N30" s="110"/>
      <c r="O30" s="90"/>
      <c r="P30" s="90"/>
      <c r="Q30" s="90"/>
      <c r="R30" s="90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0"/>
      <c r="AH30" s="90"/>
      <c r="AI30" s="90"/>
      <c r="AJ30" s="90"/>
      <c r="AK30" s="90"/>
    </row>
    <row r="31" spans="1:37" s="89" customFormat="1" ht="15" customHeight="1" x14ac:dyDescent="0.25">
      <c r="A31" s="86"/>
      <c r="B31" s="93"/>
      <c r="C31" s="93"/>
      <c r="D31" s="93"/>
      <c r="E31" s="93"/>
      <c r="F31" s="93"/>
      <c r="G31" s="93"/>
      <c r="H31" s="93"/>
      <c r="I31" s="93"/>
      <c r="J31" s="92"/>
      <c r="K31" s="110"/>
      <c r="L31" s="110"/>
      <c r="M31" s="110"/>
      <c r="N31" s="110"/>
      <c r="O31" s="90"/>
      <c r="P31" s="90"/>
      <c r="Q31" s="90"/>
      <c r="R31" s="90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0"/>
      <c r="AH31" s="90"/>
      <c r="AI31" s="90"/>
      <c r="AJ31" s="90"/>
      <c r="AK31" s="90"/>
    </row>
    <row r="32" spans="1:37" s="112" customFormat="1" ht="19.7" customHeight="1" x14ac:dyDescent="0.25">
      <c r="A32" s="86"/>
      <c r="B32" s="93"/>
      <c r="C32" s="93"/>
      <c r="D32" s="93"/>
      <c r="E32" s="93"/>
      <c r="F32" s="93"/>
      <c r="G32" s="93"/>
      <c r="H32" s="93"/>
      <c r="I32" s="93"/>
      <c r="J32" s="92"/>
      <c r="K32" s="110"/>
      <c r="L32" s="110"/>
      <c r="M32" s="110"/>
      <c r="N32" s="110"/>
      <c r="O32" s="90"/>
      <c r="P32" s="90"/>
      <c r="Q32" s="90"/>
      <c r="R32" s="90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0"/>
      <c r="AH32" s="90"/>
      <c r="AI32" s="90"/>
      <c r="AJ32" s="90"/>
      <c r="AK32" s="90"/>
    </row>
    <row r="33" spans="1:37" s="89" customFormat="1" ht="17.649999999999999" customHeight="1" x14ac:dyDescent="0.25">
      <c r="A33" s="86"/>
      <c r="B33" s="93"/>
      <c r="C33" s="93"/>
      <c r="D33" s="93"/>
      <c r="E33" s="93"/>
      <c r="F33" s="93"/>
      <c r="G33" s="93"/>
      <c r="H33" s="93"/>
      <c r="I33" s="93"/>
      <c r="J33" s="92"/>
      <c r="K33" s="110"/>
      <c r="L33" s="110"/>
      <c r="M33" s="110"/>
      <c r="N33" s="110"/>
      <c r="O33" s="90"/>
      <c r="P33" s="90"/>
      <c r="Q33" s="90"/>
      <c r="R33" s="90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0"/>
      <c r="AH33" s="90"/>
      <c r="AI33" s="90"/>
      <c r="AJ33" s="90"/>
      <c r="AK33" s="90"/>
    </row>
    <row r="34" spans="1:37" s="89" customFormat="1" ht="15.6" customHeight="1" x14ac:dyDescent="0.25">
      <c r="A34" s="86"/>
      <c r="B34" s="161" t="s">
        <v>6</v>
      </c>
      <c r="C34" s="161"/>
      <c r="D34" s="161"/>
      <c r="E34" s="161"/>
      <c r="F34" s="161"/>
      <c r="G34" s="161"/>
      <c r="H34" s="161"/>
      <c r="I34" s="161"/>
      <c r="J34" s="92"/>
      <c r="K34" s="110"/>
      <c r="L34" s="110"/>
      <c r="M34" s="110"/>
      <c r="N34" s="110"/>
      <c r="O34" s="90"/>
      <c r="P34" s="90"/>
      <c r="Q34" s="90"/>
      <c r="R34" s="90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0"/>
      <c r="AH34" s="90"/>
      <c r="AI34" s="90"/>
      <c r="AJ34" s="90"/>
      <c r="AK34" s="90"/>
    </row>
    <row r="35" spans="1:37" s="89" customFormat="1" ht="23.25" customHeight="1" x14ac:dyDescent="0.25">
      <c r="A35" s="86"/>
      <c r="B35" s="94" t="s">
        <v>7</v>
      </c>
      <c r="C35" s="161" t="s">
        <v>8</v>
      </c>
      <c r="D35" s="161"/>
      <c r="E35" s="161"/>
      <c r="F35" s="161"/>
      <c r="G35" s="161"/>
      <c r="H35" s="161"/>
      <c r="I35" s="161"/>
      <c r="J35" s="92"/>
      <c r="K35" s="110"/>
      <c r="L35" s="110"/>
      <c r="M35" s="110"/>
      <c r="N35" s="110"/>
      <c r="O35" s="90"/>
      <c r="P35" s="90"/>
      <c r="Q35" s="90"/>
      <c r="R35" s="90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0"/>
      <c r="AH35" s="90"/>
      <c r="AI35" s="90"/>
      <c r="AJ35" s="90"/>
      <c r="AK35" s="90"/>
    </row>
    <row r="36" spans="1:37" s="89" customFormat="1" ht="17.649999999999999" customHeight="1" x14ac:dyDescent="0.25">
      <c r="A36" s="86"/>
      <c r="B36" s="95" t="s">
        <v>9</v>
      </c>
      <c r="C36" s="114">
        <v>1.5</v>
      </c>
      <c r="D36" s="96" t="s">
        <v>10</v>
      </c>
      <c r="E36" s="97"/>
      <c r="F36" s="97"/>
      <c r="G36" s="97"/>
      <c r="H36" s="97"/>
      <c r="I36" s="97"/>
      <c r="J36" s="97"/>
      <c r="K36" s="110"/>
      <c r="L36" s="110"/>
      <c r="M36" s="110"/>
      <c r="N36" s="110"/>
      <c r="O36" s="90"/>
      <c r="P36" s="90"/>
      <c r="Q36" s="90"/>
      <c r="R36" s="90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0"/>
      <c r="AH36" s="90"/>
      <c r="AI36" s="90"/>
      <c r="AJ36" s="90"/>
      <c r="AK36" s="90"/>
    </row>
    <row r="37" spans="1:37" s="89" customFormat="1" ht="17.649999999999999" customHeight="1" x14ac:dyDescent="0.25">
      <c r="A37" s="86"/>
      <c r="B37" s="95" t="s">
        <v>11</v>
      </c>
      <c r="C37" s="114">
        <v>1.3</v>
      </c>
      <c r="D37" s="96" t="s">
        <v>12</v>
      </c>
      <c r="E37" s="97"/>
      <c r="F37" s="97"/>
      <c r="G37" s="97"/>
      <c r="H37" s="97"/>
      <c r="I37" s="97"/>
      <c r="J37" s="97"/>
      <c r="K37" s="110"/>
      <c r="L37" s="110"/>
      <c r="M37" s="110"/>
      <c r="N37" s="110"/>
      <c r="O37" s="90"/>
      <c r="P37" s="90"/>
      <c r="Q37" s="90"/>
      <c r="R37" s="90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0"/>
      <c r="AH37" s="90"/>
      <c r="AI37" s="90"/>
      <c r="AJ37" s="90"/>
      <c r="AK37" s="90"/>
    </row>
    <row r="38" spans="1:37" s="89" customFormat="1" ht="25.5" customHeight="1" x14ac:dyDescent="0.25">
      <c r="A38" s="86"/>
      <c r="B38" s="95" t="s">
        <v>13</v>
      </c>
      <c r="C38" s="114">
        <v>1.85</v>
      </c>
      <c r="D38" s="163" t="s">
        <v>14</v>
      </c>
      <c r="E38" s="159"/>
      <c r="F38" s="159"/>
      <c r="G38" s="159"/>
      <c r="H38" s="159"/>
      <c r="I38" s="159"/>
      <c r="J38" s="159"/>
      <c r="K38" s="110"/>
      <c r="L38" s="110"/>
      <c r="M38" s="110"/>
      <c r="N38" s="110"/>
      <c r="O38" s="90"/>
      <c r="P38" s="90"/>
      <c r="Q38" s="90"/>
      <c r="R38" s="90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0"/>
      <c r="AH38" s="90"/>
      <c r="AI38" s="90"/>
      <c r="AJ38" s="90"/>
      <c r="AK38" s="90"/>
    </row>
    <row r="39" spans="1:37" s="89" customFormat="1" ht="17.649999999999999" customHeight="1" x14ac:dyDescent="0.25">
      <c r="A39" s="86"/>
      <c r="B39" s="95" t="s">
        <v>15</v>
      </c>
      <c r="C39" s="114">
        <v>0.06</v>
      </c>
      <c r="D39" s="163" t="s">
        <v>16</v>
      </c>
      <c r="E39" s="159"/>
      <c r="F39" s="159"/>
      <c r="G39" s="159"/>
      <c r="H39" s="159"/>
      <c r="I39" s="159"/>
      <c r="J39" s="159"/>
      <c r="K39" s="110"/>
      <c r="L39" s="110"/>
      <c r="M39" s="110"/>
      <c r="N39" s="110"/>
      <c r="O39" s="90"/>
      <c r="P39" s="90"/>
      <c r="Q39" s="90"/>
      <c r="R39" s="90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0"/>
      <c r="AH39" s="90"/>
      <c r="AI39" s="90"/>
      <c r="AJ39" s="90"/>
      <c r="AK39" s="90"/>
    </row>
    <row r="40" spans="1:37" s="89" customFormat="1" ht="24" customHeight="1" thickBot="1" x14ac:dyDescent="0.3">
      <c r="A40" s="86"/>
      <c r="B40" s="95" t="s">
        <v>17</v>
      </c>
      <c r="C40" s="125">
        <v>0.08</v>
      </c>
      <c r="D40" s="163" t="s">
        <v>18</v>
      </c>
      <c r="E40" s="159"/>
      <c r="F40" s="159"/>
      <c r="G40" s="159"/>
      <c r="H40" s="159"/>
      <c r="I40" s="159"/>
      <c r="J40" s="159"/>
      <c r="K40" s="110"/>
      <c r="L40" s="110"/>
      <c r="M40" s="110"/>
      <c r="N40" s="110"/>
      <c r="O40" s="90"/>
      <c r="P40" s="90"/>
      <c r="Q40" s="90"/>
      <c r="R40" s="90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0"/>
      <c r="AH40" s="90"/>
      <c r="AI40" s="90"/>
      <c r="AJ40" s="90"/>
      <c r="AK40" s="90"/>
    </row>
    <row r="41" spans="1:37" s="89" customFormat="1" ht="17.649999999999999" customHeight="1" x14ac:dyDescent="0.25">
      <c r="A41" s="86"/>
      <c r="B41" s="95" t="s">
        <v>19</v>
      </c>
      <c r="C41" s="126">
        <f>C26</f>
        <v>0.64800000000000013</v>
      </c>
      <c r="D41" s="160" t="s">
        <v>20</v>
      </c>
      <c r="E41" s="159"/>
      <c r="F41" s="159"/>
      <c r="G41" s="159"/>
      <c r="H41" s="159"/>
      <c r="I41" s="159"/>
      <c r="J41" s="159"/>
      <c r="K41" s="110"/>
      <c r="L41" s="110"/>
      <c r="M41" s="110"/>
      <c r="N41" s="110"/>
      <c r="O41" s="90"/>
      <c r="P41" s="90"/>
      <c r="Q41" s="90"/>
      <c r="R41" s="90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0"/>
      <c r="AH41" s="90"/>
      <c r="AI41" s="90"/>
      <c r="AJ41" s="90"/>
      <c r="AK41" s="90"/>
    </row>
    <row r="42" spans="1:37" s="89" customFormat="1" ht="17.649999999999999" customHeight="1" x14ac:dyDescent="0.25">
      <c r="A42" s="86"/>
      <c r="B42" s="95" t="s">
        <v>21</v>
      </c>
      <c r="C42" s="127">
        <f>D26</f>
        <v>0.43199999999999994</v>
      </c>
      <c r="D42" s="160" t="s">
        <v>22</v>
      </c>
      <c r="E42" s="159"/>
      <c r="F42" s="159"/>
      <c r="G42" s="159"/>
      <c r="H42" s="159"/>
      <c r="I42" s="159"/>
      <c r="J42" s="159"/>
      <c r="K42" s="110"/>
      <c r="L42" s="110"/>
      <c r="M42" s="110"/>
      <c r="N42" s="110"/>
      <c r="O42" s="90"/>
      <c r="P42" s="90"/>
      <c r="Q42" s="90"/>
      <c r="R42" s="90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0"/>
      <c r="AH42" s="90"/>
      <c r="AI42" s="90"/>
      <c r="AJ42" s="90"/>
      <c r="AK42" s="90"/>
    </row>
    <row r="43" spans="1:37" s="89" customFormat="1" ht="27.75" customHeight="1" x14ac:dyDescent="0.25">
      <c r="A43" s="86"/>
      <c r="B43" s="95" t="s">
        <v>23</v>
      </c>
      <c r="C43" s="127">
        <f>E26</f>
        <v>0.24</v>
      </c>
      <c r="D43" s="159" t="s">
        <v>1097</v>
      </c>
      <c r="E43" s="159"/>
      <c r="F43" s="159"/>
      <c r="G43" s="159"/>
      <c r="H43" s="159"/>
      <c r="I43" s="159"/>
      <c r="J43" s="159"/>
      <c r="K43" s="110"/>
      <c r="L43" s="110"/>
      <c r="M43" s="110"/>
      <c r="N43" s="110"/>
      <c r="O43" s="90"/>
      <c r="P43" s="90"/>
      <c r="Q43" s="90"/>
      <c r="R43" s="90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0"/>
      <c r="AH43" s="90"/>
      <c r="AI43" s="90"/>
      <c r="AJ43" s="90"/>
      <c r="AK43" s="90"/>
    </row>
    <row r="44" spans="1:37" s="89" customFormat="1" ht="15" customHeight="1" x14ac:dyDescent="0.25">
      <c r="A44" s="86"/>
      <c r="B44" s="95" t="s">
        <v>24</v>
      </c>
      <c r="C44" s="127">
        <f>F26</f>
        <v>4.84</v>
      </c>
      <c r="D44" s="159" t="s">
        <v>1098</v>
      </c>
      <c r="E44" s="159"/>
      <c r="F44" s="159"/>
      <c r="G44" s="159"/>
      <c r="H44" s="159"/>
      <c r="I44" s="159"/>
      <c r="J44" s="159"/>
      <c r="K44" s="110"/>
      <c r="L44" s="110"/>
      <c r="M44" s="110"/>
      <c r="N44" s="110"/>
      <c r="O44" s="90"/>
      <c r="P44" s="90"/>
      <c r="Q44" s="90"/>
      <c r="R44" s="90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0"/>
      <c r="AH44" s="90"/>
      <c r="AI44" s="90"/>
      <c r="AJ44" s="90"/>
      <c r="AK44" s="90"/>
    </row>
    <row r="45" spans="1:37" s="89" customFormat="1" ht="18.75" customHeight="1" thickBot="1" x14ac:dyDescent="0.3">
      <c r="A45" s="86"/>
      <c r="B45" s="95" t="s">
        <v>25</v>
      </c>
      <c r="C45" s="128">
        <f>G26</f>
        <v>1.2</v>
      </c>
      <c r="D45" s="159" t="s">
        <v>1099</v>
      </c>
      <c r="E45" s="159"/>
      <c r="F45" s="159"/>
      <c r="G45" s="159"/>
      <c r="H45" s="159"/>
      <c r="I45" s="159"/>
      <c r="J45" s="159"/>
      <c r="K45" s="110"/>
      <c r="L45" s="110"/>
      <c r="M45" s="110"/>
      <c r="N45" s="110"/>
      <c r="O45" s="90"/>
      <c r="P45" s="90"/>
      <c r="Q45" s="90"/>
      <c r="R45" s="90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0"/>
      <c r="AH45" s="90"/>
      <c r="AI45" s="90"/>
      <c r="AJ45" s="90"/>
      <c r="AK45" s="90"/>
    </row>
    <row r="46" spans="1:37" s="89" customFormat="1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110"/>
      <c r="L46" s="110"/>
      <c r="M46" s="110"/>
      <c r="N46" s="110"/>
      <c r="O46" s="90"/>
      <c r="P46" s="90"/>
      <c r="Q46" s="90"/>
      <c r="R46" s="90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0"/>
      <c r="AH46" s="90"/>
      <c r="AI46" s="90"/>
      <c r="AJ46" s="90"/>
      <c r="AK46" s="90"/>
    </row>
    <row r="47" spans="1:37" s="89" customFormat="1" ht="15" customHeight="1" x14ac:dyDescent="0.25">
      <c r="A47" s="86"/>
      <c r="B47" s="158" t="s">
        <v>26</v>
      </c>
      <c r="C47" s="158"/>
      <c r="D47" s="158"/>
      <c r="E47" s="158"/>
      <c r="F47" s="158"/>
      <c r="G47" s="158"/>
      <c r="H47" s="158"/>
      <c r="I47" s="158"/>
      <c r="J47" s="86"/>
      <c r="K47" s="110"/>
      <c r="L47" s="110"/>
      <c r="M47" s="110"/>
      <c r="N47" s="110"/>
      <c r="O47" s="90"/>
      <c r="P47" s="90"/>
      <c r="Q47" s="90"/>
      <c r="R47" s="90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0"/>
      <c r="AH47" s="90"/>
      <c r="AI47" s="90"/>
      <c r="AJ47" s="90"/>
      <c r="AK47" s="90"/>
    </row>
    <row r="48" spans="1:37" s="89" customFormat="1" x14ac:dyDescent="0.25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110"/>
      <c r="L48" s="110"/>
      <c r="M48" s="110"/>
      <c r="N48" s="110"/>
      <c r="O48" s="90"/>
      <c r="P48" s="90"/>
      <c r="Q48" s="90"/>
      <c r="R48" s="90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0"/>
      <c r="AH48" s="90"/>
      <c r="AI48" s="90"/>
      <c r="AJ48" s="90"/>
      <c r="AK48" s="90"/>
    </row>
    <row r="49" spans="1:37" s="89" customForma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110"/>
      <c r="L49" s="110"/>
      <c r="M49" s="110"/>
      <c r="N49" s="110"/>
      <c r="O49" s="90"/>
      <c r="P49" s="90"/>
      <c r="Q49" s="90"/>
      <c r="R49" s="90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0"/>
      <c r="AH49" s="90"/>
      <c r="AI49" s="90"/>
      <c r="AJ49" s="90"/>
      <c r="AK49" s="90"/>
    </row>
    <row r="50" spans="1:37" s="89" customFormat="1" x14ac:dyDescent="0.25">
      <c r="A50" s="86"/>
      <c r="B50" s="86"/>
      <c r="C50" s="86"/>
      <c r="D50" s="86"/>
      <c r="E50" s="86"/>
      <c r="F50" s="86"/>
      <c r="G50" s="98"/>
      <c r="H50" s="98"/>
      <c r="I50" s="98"/>
      <c r="J50" s="98"/>
      <c r="K50" s="110"/>
      <c r="L50" s="110"/>
      <c r="M50" s="110"/>
      <c r="N50" s="110"/>
      <c r="O50" s="90"/>
      <c r="P50" s="90"/>
      <c r="Q50" s="90"/>
      <c r="R50" s="90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0"/>
      <c r="AH50" s="90"/>
      <c r="AI50" s="90"/>
      <c r="AJ50" s="90"/>
      <c r="AK50" s="90"/>
    </row>
    <row r="51" spans="1:37" s="89" customFormat="1" x14ac:dyDescent="0.25">
      <c r="A51" s="86"/>
      <c r="B51" s="86"/>
      <c r="C51" s="86"/>
      <c r="D51" s="86"/>
      <c r="E51" s="86"/>
      <c r="F51" s="86"/>
      <c r="G51" s="98"/>
      <c r="H51" s="98"/>
      <c r="I51" s="98"/>
      <c r="J51" s="98"/>
      <c r="K51" s="110"/>
      <c r="L51" s="110"/>
      <c r="M51" s="110"/>
      <c r="N51" s="110"/>
      <c r="O51" s="90"/>
      <c r="P51" s="90"/>
      <c r="Q51" s="90"/>
      <c r="R51" s="90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0"/>
      <c r="AH51" s="90"/>
      <c r="AI51" s="90"/>
      <c r="AJ51" s="90"/>
      <c r="AK51" s="90"/>
    </row>
    <row r="52" spans="1:37" s="89" customFormat="1" x14ac:dyDescent="0.25">
      <c r="A52" s="86"/>
      <c r="B52" s="86"/>
      <c r="C52" s="86"/>
      <c r="D52" s="86"/>
      <c r="E52" s="86"/>
      <c r="F52" s="86"/>
      <c r="G52" s="99"/>
      <c r="H52" s="99"/>
      <c r="I52" s="99"/>
      <c r="J52" s="99"/>
      <c r="K52" s="110"/>
      <c r="L52" s="110"/>
      <c r="M52" s="110"/>
      <c r="N52" s="110"/>
      <c r="O52" s="90"/>
      <c r="P52" s="90"/>
      <c r="Q52" s="90"/>
      <c r="R52" s="90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0"/>
      <c r="AH52" s="90"/>
      <c r="AI52" s="90"/>
      <c r="AJ52" s="90"/>
      <c r="AK52" s="90"/>
    </row>
    <row r="53" spans="1:37" s="89" customFormat="1" x14ac:dyDescent="0.25">
      <c r="A53" s="86"/>
      <c r="B53" s="86"/>
      <c r="C53" s="86"/>
      <c r="D53" s="86"/>
      <c r="E53" s="86"/>
      <c r="F53" s="86"/>
      <c r="G53" s="99"/>
      <c r="H53" s="99"/>
      <c r="I53" s="99"/>
      <c r="J53" s="99"/>
      <c r="K53" s="110"/>
      <c r="L53" s="110"/>
      <c r="M53" s="110"/>
      <c r="N53" s="110"/>
      <c r="O53" s="90"/>
      <c r="P53" s="90"/>
      <c r="Q53" s="90"/>
      <c r="R53" s="90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0"/>
      <c r="AH53" s="90"/>
      <c r="AI53" s="90"/>
      <c r="AJ53" s="90"/>
      <c r="AK53" s="90"/>
    </row>
    <row r="54" spans="1:37" s="89" customFormat="1" x14ac:dyDescent="0.25">
      <c r="A54" s="86"/>
      <c r="B54" s="86"/>
      <c r="C54" s="86"/>
      <c r="D54" s="86"/>
      <c r="E54" s="86"/>
      <c r="F54" s="86"/>
      <c r="G54" s="99"/>
      <c r="H54" s="99"/>
      <c r="I54" s="99"/>
      <c r="J54" s="99"/>
      <c r="K54" s="110"/>
      <c r="L54" s="110"/>
      <c r="M54" s="110"/>
      <c r="N54" s="110"/>
      <c r="O54" s="90"/>
      <c r="P54" s="90"/>
      <c r="Q54" s="90"/>
      <c r="R54" s="90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0"/>
      <c r="AH54" s="90"/>
      <c r="AI54" s="90"/>
      <c r="AJ54" s="90"/>
      <c r="AK54" s="90"/>
    </row>
    <row r="55" spans="1:37" s="89" customFormat="1" ht="28.15" customHeight="1" x14ac:dyDescent="0.25">
      <c r="A55" s="86"/>
      <c r="B55" s="86"/>
      <c r="C55" s="86"/>
      <c r="D55" s="86"/>
      <c r="E55" s="86"/>
      <c r="F55" s="86"/>
      <c r="G55" s="100"/>
      <c r="H55" s="100"/>
      <c r="I55" s="101"/>
      <c r="J55" s="102"/>
      <c r="K55" s="110"/>
      <c r="L55" s="110"/>
      <c r="M55" s="110"/>
      <c r="N55" s="110"/>
      <c r="O55" s="90"/>
      <c r="P55" s="90"/>
      <c r="Q55" s="90"/>
      <c r="R55" s="90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0"/>
      <c r="AH55" s="90"/>
      <c r="AI55" s="90"/>
      <c r="AJ55" s="90"/>
      <c r="AK55" s="90"/>
    </row>
    <row r="56" spans="1:37" s="89" customFormat="1" ht="23.25" x14ac:dyDescent="0.25">
      <c r="A56" s="86"/>
      <c r="B56" s="86"/>
      <c r="C56" s="86"/>
      <c r="D56" s="86"/>
      <c r="E56" s="86"/>
      <c r="F56" s="86"/>
      <c r="G56" s="99"/>
      <c r="H56" s="103"/>
      <c r="I56" s="104"/>
      <c r="J56" s="104"/>
      <c r="K56" s="110"/>
      <c r="L56" s="110"/>
      <c r="M56" s="110"/>
      <c r="N56" s="110"/>
      <c r="O56" s="90"/>
      <c r="P56" s="90"/>
      <c r="Q56" s="90"/>
      <c r="R56" s="90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0"/>
      <c r="AH56" s="90"/>
      <c r="AI56" s="90"/>
      <c r="AJ56" s="90"/>
      <c r="AK56" s="90"/>
    </row>
    <row r="57" spans="1:37" s="89" customForma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110"/>
      <c r="L57" s="110"/>
      <c r="M57" s="110"/>
      <c r="N57" s="110"/>
      <c r="O57" s="90"/>
      <c r="P57" s="90"/>
      <c r="Q57" s="90"/>
      <c r="R57" s="90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0"/>
      <c r="AH57" s="90"/>
      <c r="AI57" s="90"/>
      <c r="AJ57" s="90"/>
      <c r="AK57" s="90"/>
    </row>
    <row r="58" spans="1:37" s="89" customForma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110"/>
      <c r="L58" s="110"/>
      <c r="M58" s="110"/>
      <c r="N58" s="110"/>
      <c r="O58" s="90"/>
      <c r="P58" s="90"/>
      <c r="Q58" s="90"/>
      <c r="R58" s="90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0"/>
      <c r="AH58" s="90"/>
      <c r="AI58" s="90"/>
      <c r="AJ58" s="90"/>
      <c r="AK58" s="90"/>
    </row>
    <row r="59" spans="1:37" s="89" customFormat="1" ht="15.75" x14ac:dyDescent="0.25">
      <c r="A59" s="86"/>
      <c r="B59" s="105" t="s">
        <v>27</v>
      </c>
      <c r="C59" s="86"/>
      <c r="D59" s="86"/>
      <c r="E59" s="86"/>
      <c r="F59" s="86"/>
      <c r="G59" s="86"/>
      <c r="H59" s="86"/>
      <c r="I59" s="86"/>
      <c r="J59" s="86"/>
      <c r="K59" s="110"/>
      <c r="L59" s="110"/>
      <c r="M59" s="110"/>
      <c r="N59" s="110"/>
      <c r="O59" s="90"/>
      <c r="P59" s="90"/>
      <c r="Q59" s="90"/>
      <c r="R59" s="90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0"/>
      <c r="AH59" s="90"/>
      <c r="AI59" s="90"/>
      <c r="AJ59" s="90"/>
      <c r="AK59" s="90"/>
    </row>
    <row r="60" spans="1:37" s="89" customFormat="1" ht="33.75" thickBot="1" x14ac:dyDescent="0.3">
      <c r="A60" s="86"/>
      <c r="B60" s="86"/>
      <c r="C60" s="86"/>
      <c r="D60" s="86"/>
      <c r="E60" s="106" t="s">
        <v>28</v>
      </c>
      <c r="F60" s="86"/>
      <c r="G60" s="86"/>
      <c r="H60" s="86"/>
      <c r="I60" s="86"/>
      <c r="J60" s="86"/>
      <c r="K60" s="110"/>
      <c r="L60" s="110"/>
      <c r="M60" s="110"/>
      <c r="N60" s="110"/>
      <c r="O60" s="90"/>
      <c r="P60" s="90"/>
      <c r="Q60" s="90"/>
      <c r="R60" s="90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0"/>
      <c r="AH60" s="90"/>
      <c r="AI60" s="90"/>
      <c r="AJ60" s="90"/>
      <c r="AK60" s="90"/>
    </row>
    <row r="61" spans="1:37" s="89" customFormat="1" ht="19.5" thickBot="1" x14ac:dyDescent="0.35">
      <c r="A61" s="86"/>
      <c r="B61" s="94" t="s">
        <v>7</v>
      </c>
      <c r="C61" s="134">
        <f>((C41*C36)+(C42*C37)+(C44*C39)+(C43*C38)+(C45*C40))/(C41+C42+C43)</f>
        <v>1.790909090909091</v>
      </c>
      <c r="D61" s="107" t="s">
        <v>29</v>
      </c>
      <c r="E61" s="135">
        <f>HLOOKUP(MID(H15,1,1),'VALORES LÍMITE TRANSMITANCIA'!C4:H9,5,FALSE)</f>
        <v>1.8</v>
      </c>
      <c r="F61" s="86"/>
      <c r="G61" s="84" t="str">
        <f>IF(C61&lt;E61,"CUMPLE","NO CUMPLE")</f>
        <v>CUMPLE</v>
      </c>
      <c r="H61" s="86"/>
      <c r="I61" s="86"/>
      <c r="J61" s="86"/>
      <c r="K61" s="110"/>
      <c r="L61" s="110"/>
      <c r="M61" s="110"/>
      <c r="N61" s="110"/>
      <c r="O61" s="90"/>
      <c r="P61" s="90"/>
      <c r="Q61" s="90"/>
      <c r="R61" s="90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0"/>
      <c r="AH61" s="90"/>
      <c r="AI61" s="90"/>
      <c r="AJ61" s="90"/>
      <c r="AK61" s="90"/>
    </row>
    <row r="62" spans="1:37" s="89" customFormat="1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110"/>
      <c r="L62" s="110"/>
      <c r="M62" s="110"/>
      <c r="N62" s="110"/>
      <c r="O62" s="90"/>
      <c r="P62" s="90"/>
      <c r="Q62" s="90"/>
      <c r="R62" s="90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0"/>
      <c r="AH62" s="90"/>
      <c r="AI62" s="90"/>
      <c r="AJ62" s="90"/>
      <c r="AK62" s="90"/>
    </row>
    <row r="63" spans="1:37" s="89" customFormat="1" x14ac:dyDescent="0.25">
      <c r="A63" s="86"/>
      <c r="B63" s="108" t="s">
        <v>1078</v>
      </c>
      <c r="C63" s="86"/>
      <c r="D63" s="86"/>
      <c r="E63" s="86"/>
      <c r="F63" s="86"/>
      <c r="G63" s="86"/>
      <c r="H63" s="86"/>
      <c r="I63" s="86"/>
      <c r="J63" s="86"/>
      <c r="K63" s="110"/>
      <c r="L63" s="110"/>
      <c r="M63" s="110"/>
      <c r="N63" s="110"/>
      <c r="O63" s="90"/>
      <c r="P63" s="90"/>
      <c r="Q63" s="90"/>
      <c r="R63" s="90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0"/>
      <c r="AH63" s="90"/>
      <c r="AI63" s="90"/>
      <c r="AJ63" s="90"/>
      <c r="AK63" s="90"/>
    </row>
    <row r="64" spans="1:37" s="89" customFormat="1" x14ac:dyDescent="0.25">
      <c r="A64" s="86"/>
      <c r="B64" s="108" t="s">
        <v>30</v>
      </c>
      <c r="C64" s="86"/>
      <c r="D64" s="86"/>
      <c r="E64" s="86"/>
      <c r="F64" s="86"/>
      <c r="G64" s="86"/>
      <c r="H64" s="86"/>
      <c r="I64" s="86"/>
      <c r="J64" s="86"/>
      <c r="K64" s="110"/>
      <c r="L64" s="110"/>
      <c r="M64" s="110"/>
      <c r="N64" s="110"/>
      <c r="O64" s="90"/>
      <c r="P64" s="90"/>
      <c r="Q64" s="90"/>
      <c r="R64" s="90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0"/>
      <c r="AH64" s="90"/>
      <c r="AI64" s="90"/>
      <c r="AJ64" s="90"/>
      <c r="AK64" s="90"/>
    </row>
    <row r="65" spans="1:37" s="89" customFormat="1" ht="15" customHeight="1" x14ac:dyDescent="0.25">
      <c r="A65" s="86"/>
      <c r="B65" s="158" t="s">
        <v>31</v>
      </c>
      <c r="C65" s="158"/>
      <c r="D65" s="158"/>
      <c r="E65" s="158"/>
      <c r="F65" s="158"/>
      <c r="G65" s="158"/>
      <c r="H65" s="158"/>
      <c r="I65" s="158"/>
      <c r="J65" s="158"/>
      <c r="K65" s="110"/>
      <c r="L65" s="110"/>
      <c r="M65" s="110"/>
      <c r="N65" s="110"/>
      <c r="O65" s="90"/>
      <c r="P65" s="90"/>
      <c r="Q65" s="90"/>
      <c r="R65" s="90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0"/>
      <c r="AH65" s="90"/>
      <c r="AI65" s="90"/>
      <c r="AJ65" s="90"/>
      <c r="AK65" s="90"/>
    </row>
    <row r="66" spans="1:37" s="86" customFormat="1" x14ac:dyDescent="0.25">
      <c r="B66" s="158"/>
      <c r="C66" s="158"/>
      <c r="D66" s="158"/>
      <c r="E66" s="158"/>
      <c r="F66" s="158"/>
      <c r="G66" s="158"/>
      <c r="H66" s="158"/>
      <c r="I66" s="158"/>
      <c r="J66" s="158"/>
      <c r="K66" s="110"/>
      <c r="L66" s="110"/>
      <c r="M66" s="110"/>
      <c r="N66" s="110"/>
    </row>
    <row r="67" spans="1:37" x14ac:dyDescent="0.25">
      <c r="A67" s="86"/>
      <c r="B67" s="158"/>
      <c r="C67" s="158"/>
      <c r="D67" s="158"/>
      <c r="E67" s="158"/>
      <c r="F67" s="158"/>
      <c r="G67" s="158"/>
      <c r="H67" s="158"/>
      <c r="I67" s="158"/>
      <c r="J67" s="158"/>
      <c r="K67" s="110"/>
      <c r="L67" s="110"/>
      <c r="M67" s="110"/>
      <c r="N67" s="110"/>
    </row>
    <row r="68" spans="1:37" x14ac:dyDescent="0.25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110"/>
      <c r="L68" s="110"/>
      <c r="M68" s="110"/>
      <c r="N68" s="110"/>
    </row>
    <row r="69" spans="1:37" x14ac:dyDescent="0.25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</row>
  </sheetData>
  <sheetProtection algorithmName="SHA-512" hashValue="YtYRRydHmGZ6rixky4QgmRiCJVZJyqjxFSRDRDfn6RaPB1UZLFQqBFEDBiXjugAUYcBl6pw0DdEUqaz57qp7Tg==" saltValue="vcNH9W0ADSuy5ZD/0KYpUQ==" spinCount="100000" sheet="1" objects="1" scenarios="1" selectLockedCells="1"/>
  <mergeCells count="32">
    <mergeCell ref="A18:J18"/>
    <mergeCell ref="B65:J67"/>
    <mergeCell ref="D45:J45"/>
    <mergeCell ref="D44:J44"/>
    <mergeCell ref="D43:J43"/>
    <mergeCell ref="D42:J42"/>
    <mergeCell ref="C24:C25"/>
    <mergeCell ref="F24:F25"/>
    <mergeCell ref="B47:I47"/>
    <mergeCell ref="C35:I35"/>
    <mergeCell ref="B34:I34"/>
    <mergeCell ref="B30:I30"/>
    <mergeCell ref="D41:J41"/>
    <mergeCell ref="D40:J40"/>
    <mergeCell ref="D39:J39"/>
    <mergeCell ref="D38:J38"/>
    <mergeCell ref="A1:J4"/>
    <mergeCell ref="A5:J8"/>
    <mergeCell ref="A10:J10"/>
    <mergeCell ref="A29:J29"/>
    <mergeCell ref="A12:J12"/>
    <mergeCell ref="A20:A21"/>
    <mergeCell ref="B20:C20"/>
    <mergeCell ref="G20:H20"/>
    <mergeCell ref="I20:I21"/>
    <mergeCell ref="E24:E25"/>
    <mergeCell ref="D24:D25"/>
    <mergeCell ref="G24:G25"/>
    <mergeCell ref="J20:J21"/>
    <mergeCell ref="D20:E20"/>
    <mergeCell ref="I24:I25"/>
    <mergeCell ref="H24:H25"/>
  </mergeCells>
  <conditionalFormatting sqref="I56:J56">
    <cfRule type="cellIs" dxfId="1" priority="1" operator="equal">
      <formula>"NO CUMPLE"</formula>
    </cfRule>
    <cfRule type="cellIs" dxfId="0" priority="2" operator="equal">
      <formula>"CUMPLE"</formula>
    </cfRule>
  </conditionalFormatting>
  <dataValidations count="2">
    <dataValidation type="list" allowBlank="1" showInputMessage="1" showErrorMessage="1" sqref="D14" xr:uid="{B8BA9290-6AE8-47D5-984C-1FADAB15F35C}">
      <formula1>PROVINCIAS</formula1>
    </dataValidation>
    <dataValidation type="list" allowBlank="1" showInputMessage="1" showErrorMessage="1" sqref="D15" xr:uid="{750402CB-E79E-4D90-93D0-E5F57327810B}">
      <formula1>IF($D$14="Albacete",ALBACETE,IF($D$14="Ciudad Real",CIUDAD_REAL,IF($D$14="Toledo",TOLEDO,IF($D$14="Guadalajara",GUADALAJARA,IF($D$14="Cuenca",CUENCA,)))))</formula1>
    </dataValidation>
  </dataValidations>
  <pageMargins left="0.7" right="0.95468750000000002" top="0.75" bottom="0.75" header="0.3" footer="0.3"/>
  <pageSetup paperSize="9" scale="65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77F9-5FD0-4D96-88EB-62563E1D3920}">
  <dimension ref="A2:EA12"/>
  <sheetViews>
    <sheetView workbookViewId="0">
      <selection activeCell="C8" sqref="C8"/>
    </sheetView>
  </sheetViews>
  <sheetFormatPr baseColWidth="10" defaultColWidth="11.42578125" defaultRowHeight="15" x14ac:dyDescent="0.25"/>
  <sheetData>
    <row r="2" spans="1:131" s="52" customFormat="1" ht="56.45" customHeight="1" x14ac:dyDescent="0.25">
      <c r="A2" s="34"/>
      <c r="B2" s="35" t="s">
        <v>32</v>
      </c>
      <c r="C2" s="36" t="s">
        <v>33</v>
      </c>
      <c r="D2" s="37" t="s">
        <v>34</v>
      </c>
      <c r="E2" s="37" t="s">
        <v>35</v>
      </c>
      <c r="F2" s="38" t="s">
        <v>36</v>
      </c>
      <c r="G2" s="39">
        <f>CÁLCULO_TRANSMITANCIA!H14</f>
        <v>831</v>
      </c>
      <c r="H2" s="40" t="s">
        <v>37</v>
      </c>
      <c r="I2" s="41" t="s">
        <v>38</v>
      </c>
      <c r="J2" s="42" t="s">
        <v>37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4"/>
      <c r="AM2" s="164" t="s">
        <v>38</v>
      </c>
      <c r="AN2" s="164"/>
      <c r="AO2" s="45" t="s">
        <v>39</v>
      </c>
      <c r="AP2" s="46"/>
      <c r="AQ2" s="47"/>
      <c r="AR2" s="47"/>
      <c r="AS2" s="48"/>
      <c r="AT2" s="165" t="s">
        <v>40</v>
      </c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5"/>
      <c r="BG2" s="49"/>
      <c r="BH2" s="165" t="s">
        <v>41</v>
      </c>
      <c r="BI2" s="165"/>
      <c r="BJ2" s="165"/>
      <c r="BK2" s="165"/>
      <c r="BL2" s="165"/>
      <c r="BM2" s="165"/>
      <c r="BN2" s="165"/>
      <c r="BO2" s="165"/>
      <c r="BP2" s="165"/>
      <c r="BQ2" s="165"/>
      <c r="BR2" s="165"/>
      <c r="BS2" s="165"/>
      <c r="BT2" s="165"/>
      <c r="BU2" s="49"/>
      <c r="BV2" s="166" t="s">
        <v>42</v>
      </c>
      <c r="BW2" s="166"/>
      <c r="BX2" s="166"/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50"/>
      <c r="CJ2" s="166" t="s">
        <v>43</v>
      </c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48"/>
      <c r="CX2" s="164" t="s">
        <v>44</v>
      </c>
      <c r="CY2" s="164"/>
      <c r="CZ2" s="164"/>
      <c r="DA2" s="164"/>
      <c r="DB2" s="164"/>
      <c r="DC2" s="164"/>
      <c r="DD2" s="164"/>
      <c r="DE2" s="164"/>
      <c r="DF2" s="164"/>
      <c r="DG2" s="164"/>
      <c r="DH2" s="164"/>
      <c r="DI2" s="164"/>
      <c r="DJ2" s="164"/>
      <c r="DK2" s="51"/>
      <c r="DL2" s="164" t="s">
        <v>45</v>
      </c>
      <c r="DM2" s="164"/>
      <c r="DN2" s="164"/>
      <c r="DO2" s="164"/>
      <c r="DP2" s="164"/>
      <c r="DQ2" s="164"/>
      <c r="DR2" s="164"/>
      <c r="DS2" s="164"/>
      <c r="DT2" s="164"/>
      <c r="DU2" s="164"/>
      <c r="DV2" s="164"/>
      <c r="DW2" s="164"/>
      <c r="DX2" s="164"/>
    </row>
    <row r="3" spans="1:131" s="25" customFormat="1" ht="42.75" customHeight="1" x14ac:dyDescent="0.25">
      <c r="A3" s="6"/>
      <c r="B3" s="53" t="str">
        <f>CÁLCULO_TRANSMITANCIA!D14</f>
        <v>Guadalajara</v>
      </c>
      <c r="C3" s="53">
        <f>VLOOKUP(B3,F4:J8,5,FALSE)</f>
        <v>685</v>
      </c>
      <c r="D3" s="53">
        <f>VLOOKUP(B3,F4:AP8,37,FALSE)</f>
        <v>1350</v>
      </c>
      <c r="E3" s="53" t="str">
        <f>VLOOKUP(1,B4:C8,2,FALSE)</f>
        <v>D3</v>
      </c>
      <c r="F3" s="54" t="s">
        <v>46</v>
      </c>
      <c r="G3" s="55" t="s">
        <v>47</v>
      </c>
      <c r="H3" s="56" t="s">
        <v>47</v>
      </c>
      <c r="I3" s="41" t="s">
        <v>48</v>
      </c>
      <c r="J3" s="56" t="s">
        <v>47</v>
      </c>
      <c r="K3" s="57">
        <v>49</v>
      </c>
      <c r="L3" s="57">
        <f>K3+50</f>
        <v>99</v>
      </c>
      <c r="M3" s="57">
        <f t="shared" ref="M3:AK3" si="0">L3+50</f>
        <v>149</v>
      </c>
      <c r="N3" s="57">
        <f t="shared" si="0"/>
        <v>199</v>
      </c>
      <c r="O3" s="57">
        <f t="shared" si="0"/>
        <v>249</v>
      </c>
      <c r="P3" s="57">
        <f t="shared" si="0"/>
        <v>299</v>
      </c>
      <c r="Q3" s="57">
        <f t="shared" si="0"/>
        <v>349</v>
      </c>
      <c r="R3" s="57">
        <f t="shared" si="0"/>
        <v>399</v>
      </c>
      <c r="S3" s="57">
        <f t="shared" si="0"/>
        <v>449</v>
      </c>
      <c r="T3" s="57">
        <f t="shared" si="0"/>
        <v>499</v>
      </c>
      <c r="U3" s="57">
        <f t="shared" si="0"/>
        <v>549</v>
      </c>
      <c r="V3" s="57">
        <f t="shared" si="0"/>
        <v>599</v>
      </c>
      <c r="W3" s="57">
        <f t="shared" si="0"/>
        <v>649</v>
      </c>
      <c r="X3" s="57">
        <f t="shared" si="0"/>
        <v>699</v>
      </c>
      <c r="Y3" s="57">
        <f t="shared" si="0"/>
        <v>749</v>
      </c>
      <c r="Z3" s="57">
        <f t="shared" si="0"/>
        <v>799</v>
      </c>
      <c r="AA3" s="57">
        <f t="shared" si="0"/>
        <v>849</v>
      </c>
      <c r="AB3" s="57">
        <f t="shared" si="0"/>
        <v>899</v>
      </c>
      <c r="AC3" s="57">
        <f t="shared" si="0"/>
        <v>949</v>
      </c>
      <c r="AD3" s="57">
        <f t="shared" si="0"/>
        <v>999</v>
      </c>
      <c r="AE3" s="57">
        <f t="shared" si="0"/>
        <v>1049</v>
      </c>
      <c r="AF3" s="57">
        <f t="shared" si="0"/>
        <v>1099</v>
      </c>
      <c r="AG3" s="57">
        <f t="shared" si="0"/>
        <v>1149</v>
      </c>
      <c r="AH3" s="57">
        <f t="shared" si="0"/>
        <v>1199</v>
      </c>
      <c r="AI3" s="57">
        <f t="shared" si="0"/>
        <v>1249</v>
      </c>
      <c r="AJ3" s="57">
        <f t="shared" si="0"/>
        <v>1299</v>
      </c>
      <c r="AK3" s="57">
        <f t="shared" si="0"/>
        <v>1349</v>
      </c>
      <c r="AL3" s="58">
        <v>1399</v>
      </c>
      <c r="AM3" s="41" t="s">
        <v>49</v>
      </c>
      <c r="AN3" s="41" t="s">
        <v>50</v>
      </c>
      <c r="AO3" s="59" t="s">
        <v>51</v>
      </c>
      <c r="AP3" s="60" t="s">
        <v>52</v>
      </c>
      <c r="AQ3" s="61"/>
      <c r="AR3" s="61"/>
      <c r="AS3" s="62"/>
      <c r="AT3" s="63" t="s">
        <v>53</v>
      </c>
      <c r="AU3" s="63" t="s">
        <v>54</v>
      </c>
      <c r="AV3" s="63" t="s">
        <v>55</v>
      </c>
      <c r="AW3" s="63" t="s">
        <v>56</v>
      </c>
      <c r="AX3" s="63" t="s">
        <v>57</v>
      </c>
      <c r="AY3" s="63" t="s">
        <v>58</v>
      </c>
      <c r="AZ3" s="63" t="s">
        <v>59</v>
      </c>
      <c r="BA3" s="63" t="s">
        <v>60</v>
      </c>
      <c r="BB3" s="63" t="s">
        <v>61</v>
      </c>
      <c r="BC3" s="63" t="s">
        <v>62</v>
      </c>
      <c r="BD3" s="63" t="s">
        <v>63</v>
      </c>
      <c r="BE3" s="63" t="s">
        <v>64</v>
      </c>
      <c r="BF3" s="63" t="s">
        <v>65</v>
      </c>
      <c r="BG3" s="64"/>
      <c r="BH3" s="63" t="s">
        <v>53</v>
      </c>
      <c r="BI3" s="63" t="s">
        <v>54</v>
      </c>
      <c r="BJ3" s="63" t="s">
        <v>55</v>
      </c>
      <c r="BK3" s="63" t="s">
        <v>56</v>
      </c>
      <c r="BL3" s="63" t="s">
        <v>57</v>
      </c>
      <c r="BM3" s="63" t="s">
        <v>58</v>
      </c>
      <c r="BN3" s="63" t="s">
        <v>59</v>
      </c>
      <c r="BO3" s="63" t="s">
        <v>60</v>
      </c>
      <c r="BP3" s="63" t="s">
        <v>61</v>
      </c>
      <c r="BQ3" s="63" t="s">
        <v>62</v>
      </c>
      <c r="BR3" s="63" t="s">
        <v>63</v>
      </c>
      <c r="BS3" s="63" t="s">
        <v>64</v>
      </c>
      <c r="BT3" s="63" t="s">
        <v>65</v>
      </c>
      <c r="BU3" s="65"/>
      <c r="BV3" s="66" t="s">
        <v>53</v>
      </c>
      <c r="BW3" s="66" t="s">
        <v>54</v>
      </c>
      <c r="BX3" s="66" t="s">
        <v>55</v>
      </c>
      <c r="BY3" s="66" t="s">
        <v>56</v>
      </c>
      <c r="BZ3" s="66" t="s">
        <v>57</v>
      </c>
      <c r="CA3" s="66" t="s">
        <v>58</v>
      </c>
      <c r="CB3" s="66" t="s">
        <v>59</v>
      </c>
      <c r="CC3" s="66" t="s">
        <v>60</v>
      </c>
      <c r="CD3" s="66" t="s">
        <v>61</v>
      </c>
      <c r="CE3" s="66" t="s">
        <v>62</v>
      </c>
      <c r="CF3" s="66" t="s">
        <v>63</v>
      </c>
      <c r="CG3" s="66" t="s">
        <v>64</v>
      </c>
      <c r="CH3" s="66" t="s">
        <v>65</v>
      </c>
      <c r="CI3" s="67"/>
      <c r="CJ3" s="66" t="s">
        <v>53</v>
      </c>
      <c r="CK3" s="66" t="s">
        <v>54</v>
      </c>
      <c r="CL3" s="66" t="s">
        <v>55</v>
      </c>
      <c r="CM3" s="66" t="s">
        <v>56</v>
      </c>
      <c r="CN3" s="66" t="s">
        <v>57</v>
      </c>
      <c r="CO3" s="66" t="s">
        <v>58</v>
      </c>
      <c r="CP3" s="66" t="s">
        <v>59</v>
      </c>
      <c r="CQ3" s="66" t="s">
        <v>60</v>
      </c>
      <c r="CR3" s="66" t="s">
        <v>61</v>
      </c>
      <c r="CS3" s="66" t="s">
        <v>62</v>
      </c>
      <c r="CT3" s="66" t="s">
        <v>63</v>
      </c>
      <c r="CU3" s="66" t="s">
        <v>64</v>
      </c>
      <c r="CV3" s="66" t="s">
        <v>65</v>
      </c>
      <c r="CW3" s="64"/>
      <c r="CX3" s="68" t="s">
        <v>53</v>
      </c>
      <c r="CY3" s="68" t="s">
        <v>54</v>
      </c>
      <c r="CZ3" s="68" t="s">
        <v>55</v>
      </c>
      <c r="DA3" s="68" t="s">
        <v>56</v>
      </c>
      <c r="DB3" s="68" t="s">
        <v>57</v>
      </c>
      <c r="DC3" s="68" t="s">
        <v>58</v>
      </c>
      <c r="DD3" s="68" t="s">
        <v>59</v>
      </c>
      <c r="DE3" s="68" t="s">
        <v>60</v>
      </c>
      <c r="DF3" s="68" t="s">
        <v>61</v>
      </c>
      <c r="DG3" s="68" t="s">
        <v>62</v>
      </c>
      <c r="DH3" s="68" t="s">
        <v>63</v>
      </c>
      <c r="DI3" s="68" t="s">
        <v>64</v>
      </c>
      <c r="DJ3" s="68" t="s">
        <v>65</v>
      </c>
      <c r="DK3" s="69"/>
      <c r="DL3" s="68" t="s">
        <v>53</v>
      </c>
      <c r="DM3" s="68" t="s">
        <v>54</v>
      </c>
      <c r="DN3" s="68" t="s">
        <v>55</v>
      </c>
      <c r="DO3" s="68" t="s">
        <v>56</v>
      </c>
      <c r="DP3" s="68" t="s">
        <v>57</v>
      </c>
      <c r="DQ3" s="68" t="s">
        <v>58</v>
      </c>
      <c r="DR3" s="68" t="s">
        <v>59</v>
      </c>
      <c r="DS3" s="68" t="s">
        <v>60</v>
      </c>
      <c r="DT3" s="68" t="s">
        <v>61</v>
      </c>
      <c r="DU3" s="68" t="s">
        <v>62</v>
      </c>
      <c r="DV3" s="68" t="s">
        <v>63</v>
      </c>
      <c r="DW3" s="68" t="s">
        <v>64</v>
      </c>
      <c r="DX3" s="68" t="s">
        <v>65</v>
      </c>
      <c r="DY3" s="70"/>
      <c r="DZ3" s="70"/>
      <c r="EA3" s="70"/>
    </row>
    <row r="4" spans="1:131" s="25" customFormat="1" ht="12.75" customHeight="1" x14ac:dyDescent="0.3">
      <c r="A4" s="6"/>
      <c r="B4" s="6" t="str">
        <f>IF(C4="","",1)</f>
        <v/>
      </c>
      <c r="C4" s="6" t="str">
        <f>IF(F4=$B$3,IF($G$2&gt;$D$3,AN25,IF(OR($G$2&lt;50,$G$2=0),K4,INDEX(K4:AL4,1,MATCH($G$2+48,$K$3:$AL$3,1)))),"")</f>
        <v/>
      </c>
      <c r="D4" s="6"/>
      <c r="E4" s="6">
        <v>0</v>
      </c>
      <c r="F4" s="7" t="s">
        <v>66</v>
      </c>
      <c r="G4" s="7" t="s">
        <v>66</v>
      </c>
      <c r="H4" s="8" t="s">
        <v>67</v>
      </c>
      <c r="I4" s="9">
        <v>686</v>
      </c>
      <c r="J4" s="8">
        <v>686</v>
      </c>
      <c r="K4" s="10" t="s">
        <v>68</v>
      </c>
      <c r="L4" s="11" t="s">
        <v>68</v>
      </c>
      <c r="M4" s="11" t="s">
        <v>68</v>
      </c>
      <c r="N4" s="12" t="s">
        <v>68</v>
      </c>
      <c r="O4" s="11" t="s">
        <v>68</v>
      </c>
      <c r="P4" s="11" t="s">
        <v>68</v>
      </c>
      <c r="Q4" s="12" t="s">
        <v>68</v>
      </c>
      <c r="R4" s="12" t="s">
        <v>68</v>
      </c>
      <c r="S4" s="13" t="s">
        <v>68</v>
      </c>
      <c r="T4" s="12" t="s">
        <v>67</v>
      </c>
      <c r="U4" s="12" t="s">
        <v>67</v>
      </c>
      <c r="V4" s="12" t="s">
        <v>67</v>
      </c>
      <c r="W4" s="12" t="s">
        <v>67</v>
      </c>
      <c r="X4" s="12" t="s">
        <v>67</v>
      </c>
      <c r="Y4" s="12" t="s">
        <v>67</v>
      </c>
      <c r="Z4" s="12" t="s">
        <v>67</v>
      </c>
      <c r="AA4" s="12" t="s">
        <v>67</v>
      </c>
      <c r="AB4" s="12" t="s">
        <v>67</v>
      </c>
      <c r="AC4" s="13" t="s">
        <v>67</v>
      </c>
      <c r="AD4" s="13" t="s">
        <v>69</v>
      </c>
      <c r="AE4" s="14" t="s">
        <v>69</v>
      </c>
      <c r="AF4" s="12" t="s">
        <v>69</v>
      </c>
      <c r="AG4" s="12" t="s">
        <v>69</v>
      </c>
      <c r="AH4" s="12" t="s">
        <v>69</v>
      </c>
      <c r="AI4" s="12" t="s">
        <v>69</v>
      </c>
      <c r="AJ4" s="12" t="s">
        <v>69</v>
      </c>
      <c r="AK4" s="12" t="s">
        <v>69</v>
      </c>
      <c r="AL4" s="109" t="s">
        <v>70</v>
      </c>
      <c r="AM4" s="15">
        <v>39</v>
      </c>
      <c r="AN4" s="15">
        <v>-23</v>
      </c>
      <c r="AO4" s="16" t="s">
        <v>71</v>
      </c>
      <c r="AP4" s="17">
        <f>HLOOKUP("X",K4:$AL$10,7-E4,FALSE)-49</f>
        <v>1350</v>
      </c>
      <c r="AQ4" s="18"/>
      <c r="AR4" s="18"/>
      <c r="AS4" s="19"/>
      <c r="AT4" s="20">
        <v>5</v>
      </c>
      <c r="AU4" s="20">
        <v>6.3</v>
      </c>
      <c r="AV4" s="20">
        <v>8.5</v>
      </c>
      <c r="AW4" s="20">
        <v>10.9</v>
      </c>
      <c r="AX4" s="20">
        <v>15.3</v>
      </c>
      <c r="AY4" s="20">
        <v>20</v>
      </c>
      <c r="AZ4" s="20">
        <v>24</v>
      </c>
      <c r="BA4" s="20">
        <v>23.7</v>
      </c>
      <c r="BB4" s="20">
        <v>20</v>
      </c>
      <c r="BC4" s="20">
        <v>14.1</v>
      </c>
      <c r="BD4" s="20">
        <v>8.5</v>
      </c>
      <c r="BE4" s="20">
        <v>5.3</v>
      </c>
      <c r="BF4" s="20">
        <f t="shared" ref="BF4" si="1">SUM(AT4:BE4)/12</f>
        <v>13.466666666666667</v>
      </c>
      <c r="BG4" s="19"/>
      <c r="BH4" s="20">
        <v>78</v>
      </c>
      <c r="BI4" s="20">
        <v>70</v>
      </c>
      <c r="BJ4" s="20">
        <v>62</v>
      </c>
      <c r="BK4" s="20">
        <v>60</v>
      </c>
      <c r="BL4" s="20">
        <v>54</v>
      </c>
      <c r="BM4" s="20">
        <v>50</v>
      </c>
      <c r="BN4" s="20">
        <v>44</v>
      </c>
      <c r="BO4" s="20">
        <v>50</v>
      </c>
      <c r="BP4" s="20">
        <v>58</v>
      </c>
      <c r="BQ4" s="20">
        <v>70</v>
      </c>
      <c r="BR4" s="20">
        <v>77</v>
      </c>
      <c r="BS4" s="20">
        <v>79</v>
      </c>
      <c r="BT4" s="20">
        <f t="shared" ref="BT4" si="2">SUM(BH4:BS4)/12</f>
        <v>62.666666666666664</v>
      </c>
      <c r="BU4" s="19"/>
      <c r="BV4" s="21">
        <v>4.8</v>
      </c>
      <c r="BW4" s="21">
        <v>6.6</v>
      </c>
      <c r="BX4" s="21">
        <v>9</v>
      </c>
      <c r="BY4" s="21">
        <v>11.1</v>
      </c>
      <c r="BZ4" s="21">
        <v>15.3</v>
      </c>
      <c r="CA4" s="21">
        <v>20.3</v>
      </c>
      <c r="CB4" s="21">
        <v>24.3</v>
      </c>
      <c r="CC4" s="21">
        <v>24</v>
      </c>
      <c r="CD4" s="21">
        <v>19.899999999999999</v>
      </c>
      <c r="CE4" s="21">
        <v>13.8</v>
      </c>
      <c r="CF4" s="21">
        <v>8.8000000000000007</v>
      </c>
      <c r="CG4" s="21">
        <v>5.9</v>
      </c>
      <c r="CH4" s="21">
        <f t="shared" ref="CH4" si="3">SUM(BV4:CG4)/12</f>
        <v>13.65</v>
      </c>
      <c r="CI4" s="22"/>
      <c r="CJ4" s="21">
        <v>78</v>
      </c>
      <c r="CK4" s="21">
        <v>70</v>
      </c>
      <c r="CL4" s="21">
        <v>63</v>
      </c>
      <c r="CM4" s="21">
        <v>60</v>
      </c>
      <c r="CN4" s="21">
        <v>57</v>
      </c>
      <c r="CO4" s="21">
        <v>52</v>
      </c>
      <c r="CP4" s="21">
        <v>46</v>
      </c>
      <c r="CQ4" s="21">
        <v>52</v>
      </c>
      <c r="CR4" s="21">
        <v>60</v>
      </c>
      <c r="CS4" s="21">
        <v>71</v>
      </c>
      <c r="CT4" s="21">
        <v>77</v>
      </c>
      <c r="CU4" s="21">
        <v>80</v>
      </c>
      <c r="CV4" s="21">
        <f t="shared" ref="CV4" si="4">SUM(CJ4:CU4)/12</f>
        <v>63.833333333333336</v>
      </c>
      <c r="CW4" s="19"/>
      <c r="CX4" s="23">
        <v>6</v>
      </c>
      <c r="CY4" s="23">
        <v>8</v>
      </c>
      <c r="CZ4" s="23">
        <v>11</v>
      </c>
      <c r="DA4" s="23">
        <v>13</v>
      </c>
      <c r="DB4" s="23">
        <v>17</v>
      </c>
      <c r="DC4" s="23">
        <v>22</v>
      </c>
      <c r="DD4" s="23">
        <v>26</v>
      </c>
      <c r="DE4" s="23">
        <v>26</v>
      </c>
      <c r="DF4" s="23">
        <v>22</v>
      </c>
      <c r="DG4" s="23">
        <v>16</v>
      </c>
      <c r="DH4" s="23">
        <v>11</v>
      </c>
      <c r="DI4" s="23">
        <v>7</v>
      </c>
      <c r="DJ4" s="23">
        <f t="shared" ref="DJ4" si="5">SUM(CX4:DI4)/12</f>
        <v>15.416666666666666</v>
      </c>
      <c r="DK4" s="24"/>
      <c r="DL4" s="23">
        <v>1.86</v>
      </c>
      <c r="DM4" s="23">
        <v>2.9169</v>
      </c>
      <c r="DN4" s="23">
        <v>4.1669999999999998</v>
      </c>
      <c r="DO4" s="23">
        <v>5.3337599999999998</v>
      </c>
      <c r="DP4" s="23">
        <v>5.8893599999999999</v>
      </c>
      <c r="DQ4" s="23">
        <v>6.9727800000000002</v>
      </c>
      <c r="DR4" s="23">
        <v>7.4172599999999997</v>
      </c>
      <c r="DS4" s="23">
        <v>6.44496</v>
      </c>
      <c r="DT4" s="23">
        <v>5.2226400000000002</v>
      </c>
      <c r="DU4" s="23">
        <v>3.4447199999999998</v>
      </c>
      <c r="DV4" s="23">
        <v>2.33352</v>
      </c>
      <c r="DW4" s="23">
        <v>1.7779199999999999</v>
      </c>
      <c r="DX4" s="23">
        <v>4.4725800000000007</v>
      </c>
    </row>
    <row r="5" spans="1:131" s="25" customFormat="1" ht="12.75" customHeight="1" x14ac:dyDescent="0.3">
      <c r="A5" s="6"/>
      <c r="B5" s="6" t="str">
        <f t="shared" ref="B5:B8" si="6">IF(C5="","",1)</f>
        <v/>
      </c>
      <c r="C5" s="6" t="str">
        <f t="shared" ref="C5:C7" si="7">IF(F5=$B$3,IF($G$2&gt;$D$3,AN26,IF(OR($G$2&lt;50,$G$2=0),K5,INDEX(K5:AL5,1,MATCH($G$2+48,$K$3:$AL$3,1)))),"")</f>
        <v/>
      </c>
      <c r="D5" s="6"/>
      <c r="E5" s="6">
        <f t="shared" ref="E5:E7" si="8">E4+1</f>
        <v>1</v>
      </c>
      <c r="F5" s="7" t="s">
        <v>72</v>
      </c>
      <c r="G5" s="26" t="s">
        <v>73</v>
      </c>
      <c r="H5" s="8" t="s">
        <v>67</v>
      </c>
      <c r="I5" s="9">
        <v>628</v>
      </c>
      <c r="J5" s="8">
        <v>628</v>
      </c>
      <c r="K5" s="10" t="s">
        <v>74</v>
      </c>
      <c r="L5" s="11" t="s">
        <v>74</v>
      </c>
      <c r="M5" s="11" t="s">
        <v>74</v>
      </c>
      <c r="N5" s="12" t="s">
        <v>74</v>
      </c>
      <c r="O5" s="11" t="s">
        <v>74</v>
      </c>
      <c r="P5" s="11" t="s">
        <v>74</v>
      </c>
      <c r="Q5" s="12" t="s">
        <v>74</v>
      </c>
      <c r="R5" s="12" t="s">
        <v>74</v>
      </c>
      <c r="S5" s="13" t="s">
        <v>74</v>
      </c>
      <c r="T5" s="13" t="s">
        <v>68</v>
      </c>
      <c r="U5" s="27" t="s">
        <v>67</v>
      </c>
      <c r="V5" s="12" t="s">
        <v>67</v>
      </c>
      <c r="W5" s="13" t="s">
        <v>67</v>
      </c>
      <c r="X5" s="14" t="s">
        <v>67</v>
      </c>
      <c r="Y5" s="12" t="s">
        <v>67</v>
      </c>
      <c r="Z5" s="12" t="s">
        <v>67</v>
      </c>
      <c r="AA5" s="12" t="s">
        <v>67</v>
      </c>
      <c r="AB5" s="12" t="s">
        <v>67</v>
      </c>
      <c r="AC5" s="12" t="s">
        <v>67</v>
      </c>
      <c r="AD5" s="12" t="s">
        <v>67</v>
      </c>
      <c r="AE5" s="12" t="s">
        <v>67</v>
      </c>
      <c r="AF5" s="12" t="s">
        <v>67</v>
      </c>
      <c r="AG5" s="12" t="s">
        <v>67</v>
      </c>
      <c r="AH5" s="12" t="s">
        <v>67</v>
      </c>
      <c r="AI5" s="12" t="s">
        <v>67</v>
      </c>
      <c r="AJ5" s="12" t="s">
        <v>67</v>
      </c>
      <c r="AK5" s="12" t="s">
        <v>67</v>
      </c>
      <c r="AL5" s="109" t="s">
        <v>70</v>
      </c>
      <c r="AM5" s="15">
        <v>39</v>
      </c>
      <c r="AN5" s="15">
        <v>-10</v>
      </c>
      <c r="AO5" s="16" t="s">
        <v>75</v>
      </c>
      <c r="AP5" s="17">
        <f>HLOOKUP("X",K5:$AL$10,7-E5,FALSE)-49</f>
        <v>1350</v>
      </c>
      <c r="AQ5" s="18"/>
      <c r="AR5" s="18"/>
      <c r="AS5" s="28"/>
      <c r="AT5" s="20">
        <v>5.7</v>
      </c>
      <c r="AU5" s="20">
        <v>7.2</v>
      </c>
      <c r="AV5" s="20">
        <v>9.6</v>
      </c>
      <c r="AW5" s="20">
        <v>11.9</v>
      </c>
      <c r="AX5" s="20">
        <v>16</v>
      </c>
      <c r="AY5" s="20">
        <v>20.8</v>
      </c>
      <c r="AZ5" s="20">
        <v>25</v>
      </c>
      <c r="BA5" s="20">
        <v>24.7</v>
      </c>
      <c r="BB5" s="20">
        <v>21</v>
      </c>
      <c r="BC5" s="20">
        <v>14.8</v>
      </c>
      <c r="BD5" s="20">
        <v>9.1</v>
      </c>
      <c r="BE5" s="20">
        <v>5.9</v>
      </c>
      <c r="BF5" s="20">
        <f t="shared" ref="BF5:BF8" si="9">SUM(AT5:BE5)/12</f>
        <v>14.308333333333335</v>
      </c>
      <c r="BG5" s="28"/>
      <c r="BH5" s="20">
        <v>80</v>
      </c>
      <c r="BI5" s="20">
        <v>74</v>
      </c>
      <c r="BJ5" s="20">
        <v>66</v>
      </c>
      <c r="BK5" s="20">
        <v>65</v>
      </c>
      <c r="BL5" s="20">
        <v>59</v>
      </c>
      <c r="BM5" s="20">
        <v>54</v>
      </c>
      <c r="BN5" s="20">
        <v>47</v>
      </c>
      <c r="BO5" s="20">
        <v>48</v>
      </c>
      <c r="BP5" s="20">
        <v>57</v>
      </c>
      <c r="BQ5" s="20">
        <v>68</v>
      </c>
      <c r="BR5" s="20">
        <v>78</v>
      </c>
      <c r="BS5" s="20">
        <v>82</v>
      </c>
      <c r="BT5" s="20">
        <f t="shared" ref="BT5:BT8" si="10">SUM(BH5:BS5)/12</f>
        <v>64.833333333333329</v>
      </c>
      <c r="BU5" s="28"/>
      <c r="BV5" s="21">
        <v>5.7</v>
      </c>
      <c r="BW5" s="21">
        <v>7.7</v>
      </c>
      <c r="BX5" s="21">
        <v>10.4</v>
      </c>
      <c r="BY5" s="21">
        <v>12.3</v>
      </c>
      <c r="BZ5" s="21">
        <v>16.399999999999999</v>
      </c>
      <c r="CA5" s="21">
        <v>21.6</v>
      </c>
      <c r="CB5" s="21">
        <v>25.4</v>
      </c>
      <c r="CC5" s="21">
        <v>25</v>
      </c>
      <c r="CD5" s="21">
        <v>20.8</v>
      </c>
      <c r="CE5" s="21">
        <v>14.9</v>
      </c>
      <c r="CF5" s="21">
        <v>9.5</v>
      </c>
      <c r="CG5" s="21">
        <v>6.7</v>
      </c>
      <c r="CH5" s="21">
        <f t="shared" ref="CH5:CH8" si="11">SUM(BV5:CG5)/12</f>
        <v>14.700000000000001</v>
      </c>
      <c r="CI5" s="29"/>
      <c r="CJ5" s="21">
        <v>79</v>
      </c>
      <c r="CK5" s="21">
        <v>72</v>
      </c>
      <c r="CL5" s="21">
        <v>62</v>
      </c>
      <c r="CM5" s="21">
        <v>61</v>
      </c>
      <c r="CN5" s="21">
        <v>58</v>
      </c>
      <c r="CO5" s="21">
        <v>50</v>
      </c>
      <c r="CP5" s="21">
        <v>45</v>
      </c>
      <c r="CQ5" s="21">
        <v>46</v>
      </c>
      <c r="CR5" s="21">
        <v>55</v>
      </c>
      <c r="CS5" s="21">
        <v>68</v>
      </c>
      <c r="CT5" s="21">
        <v>77</v>
      </c>
      <c r="CU5" s="21">
        <v>82</v>
      </c>
      <c r="CV5" s="21">
        <f t="shared" ref="CV5:CV8" si="12">SUM(CJ5:CU5)/12</f>
        <v>62.916666666666664</v>
      </c>
      <c r="CW5" s="28"/>
      <c r="CX5" s="23">
        <v>7</v>
      </c>
      <c r="CY5" s="23">
        <v>9</v>
      </c>
      <c r="CZ5" s="23">
        <v>12</v>
      </c>
      <c r="DA5" s="23">
        <v>15</v>
      </c>
      <c r="DB5" s="23">
        <v>18</v>
      </c>
      <c r="DC5" s="23">
        <v>23</v>
      </c>
      <c r="DD5" s="23">
        <v>28</v>
      </c>
      <c r="DE5" s="23">
        <v>27</v>
      </c>
      <c r="DF5" s="23">
        <v>20</v>
      </c>
      <c r="DG5" s="23">
        <v>17</v>
      </c>
      <c r="DH5" s="23">
        <v>11</v>
      </c>
      <c r="DI5" s="23">
        <v>8</v>
      </c>
      <c r="DJ5" s="23">
        <f t="shared" ref="DJ5:DJ8" si="13">SUM(CX5:DI5)/12</f>
        <v>16.25</v>
      </c>
      <c r="DK5" s="24"/>
      <c r="DL5" s="23">
        <v>1.94</v>
      </c>
      <c r="DM5" s="23">
        <v>2.8057799999999999</v>
      </c>
      <c r="DN5" s="23">
        <v>4.1669999999999998</v>
      </c>
      <c r="DO5" s="23">
        <v>5.1948599999999994</v>
      </c>
      <c r="DP5" s="23">
        <v>5.9449199999999998</v>
      </c>
      <c r="DQ5" s="23">
        <v>6.5838599999999996</v>
      </c>
      <c r="DR5" s="23">
        <v>7.02834</v>
      </c>
      <c r="DS5" s="23">
        <v>6.44496</v>
      </c>
      <c r="DT5" s="23">
        <v>5.2226400000000002</v>
      </c>
      <c r="DU5" s="23">
        <v>3.4725000000000001</v>
      </c>
      <c r="DV5" s="23">
        <v>2.4168599999999998</v>
      </c>
      <c r="DW5" s="23">
        <v>1.8056999999999999</v>
      </c>
      <c r="DX5" s="23">
        <v>4.4170199999999999</v>
      </c>
    </row>
    <row r="6" spans="1:131" s="31" customFormat="1" ht="12.75" customHeight="1" x14ac:dyDescent="0.3">
      <c r="A6" s="30"/>
      <c r="B6" s="6" t="str">
        <f t="shared" si="6"/>
        <v/>
      </c>
      <c r="C6" s="6" t="str">
        <f t="shared" si="7"/>
        <v/>
      </c>
      <c r="D6" s="30"/>
      <c r="E6" s="6">
        <f t="shared" si="8"/>
        <v>2</v>
      </c>
      <c r="F6" s="7" t="s">
        <v>76</v>
      </c>
      <c r="G6" s="26" t="s">
        <v>76</v>
      </c>
      <c r="H6" s="8" t="s">
        <v>77</v>
      </c>
      <c r="I6" s="9">
        <v>949</v>
      </c>
      <c r="J6" s="8">
        <v>999</v>
      </c>
      <c r="K6" s="10" t="s">
        <v>67</v>
      </c>
      <c r="L6" s="11" t="s">
        <v>67</v>
      </c>
      <c r="M6" s="11" t="s">
        <v>67</v>
      </c>
      <c r="N6" s="12" t="s">
        <v>67</v>
      </c>
      <c r="O6" s="11" t="s">
        <v>67</v>
      </c>
      <c r="P6" s="11" t="s">
        <v>67</v>
      </c>
      <c r="Q6" s="12" t="s">
        <v>67</v>
      </c>
      <c r="R6" s="12" t="s">
        <v>67</v>
      </c>
      <c r="S6" s="12" t="s">
        <v>67</v>
      </c>
      <c r="T6" s="12" t="s">
        <v>67</v>
      </c>
      <c r="U6" s="12" t="s">
        <v>67</v>
      </c>
      <c r="V6" s="12" t="s">
        <v>67</v>
      </c>
      <c r="W6" s="12" t="s">
        <v>67</v>
      </c>
      <c r="X6" s="12" t="s">
        <v>67</v>
      </c>
      <c r="Y6" s="12" t="s">
        <v>67</v>
      </c>
      <c r="Z6" s="13" t="s">
        <v>67</v>
      </c>
      <c r="AA6" s="12" t="s">
        <v>77</v>
      </c>
      <c r="AB6" s="12" t="s">
        <v>77</v>
      </c>
      <c r="AC6" s="12" t="s">
        <v>77</v>
      </c>
      <c r="AD6" s="12" t="s">
        <v>77</v>
      </c>
      <c r="AE6" s="13" t="s">
        <v>77</v>
      </c>
      <c r="AF6" s="12" t="s">
        <v>69</v>
      </c>
      <c r="AG6" s="12" t="s">
        <v>69</v>
      </c>
      <c r="AH6" s="12" t="s">
        <v>69</v>
      </c>
      <c r="AI6" s="14" t="s">
        <v>69</v>
      </c>
      <c r="AJ6" s="12" t="s">
        <v>69</v>
      </c>
      <c r="AK6" s="12" t="s">
        <v>69</v>
      </c>
      <c r="AL6" s="109" t="s">
        <v>70</v>
      </c>
      <c r="AM6" s="15">
        <v>40.1</v>
      </c>
      <c r="AN6" s="15">
        <v>-21</v>
      </c>
      <c r="AO6" s="16" t="s">
        <v>78</v>
      </c>
      <c r="AP6" s="17">
        <f>HLOOKUP("X",K6:$AL$10,7-E6,FALSE)-49</f>
        <v>1350</v>
      </c>
      <c r="AQ6" s="18"/>
      <c r="AR6" s="18"/>
      <c r="AS6" s="28"/>
      <c r="AT6" s="20">
        <v>4.2</v>
      </c>
      <c r="AU6" s="20">
        <v>5.2</v>
      </c>
      <c r="AV6" s="20">
        <v>7.4</v>
      </c>
      <c r="AW6" s="20">
        <v>9.6</v>
      </c>
      <c r="AX6" s="20">
        <v>13.6</v>
      </c>
      <c r="AY6" s="20">
        <v>18.2</v>
      </c>
      <c r="AZ6" s="20">
        <v>22.4</v>
      </c>
      <c r="BA6" s="20">
        <v>22.1</v>
      </c>
      <c r="BB6" s="20">
        <v>18.600000000000001</v>
      </c>
      <c r="BC6" s="20">
        <v>12.9</v>
      </c>
      <c r="BD6" s="20">
        <v>7.6</v>
      </c>
      <c r="BE6" s="20">
        <v>4.8</v>
      </c>
      <c r="BF6" s="20">
        <f t="shared" si="9"/>
        <v>12.216666666666667</v>
      </c>
      <c r="BG6" s="28"/>
      <c r="BH6" s="20">
        <v>78</v>
      </c>
      <c r="BI6" s="20">
        <v>73</v>
      </c>
      <c r="BJ6" s="20">
        <v>64</v>
      </c>
      <c r="BK6" s="20">
        <v>62</v>
      </c>
      <c r="BL6" s="20">
        <v>58</v>
      </c>
      <c r="BM6" s="20">
        <v>54</v>
      </c>
      <c r="BN6" s="20">
        <v>44</v>
      </c>
      <c r="BO6" s="20">
        <v>46</v>
      </c>
      <c r="BP6" s="20">
        <v>56</v>
      </c>
      <c r="BQ6" s="20">
        <v>68</v>
      </c>
      <c r="BR6" s="20">
        <v>76</v>
      </c>
      <c r="BS6" s="20">
        <v>79</v>
      </c>
      <c r="BT6" s="20">
        <f t="shared" si="10"/>
        <v>63.166666666666664</v>
      </c>
      <c r="BU6" s="28"/>
      <c r="BV6" s="21">
        <v>4.3</v>
      </c>
      <c r="BW6" s="21">
        <v>5.6</v>
      </c>
      <c r="BX6" s="21">
        <v>8</v>
      </c>
      <c r="BY6" s="21">
        <v>9.8000000000000007</v>
      </c>
      <c r="BZ6" s="21">
        <v>13.8</v>
      </c>
      <c r="CA6" s="21">
        <v>18.8</v>
      </c>
      <c r="CB6" s="21">
        <v>22.7</v>
      </c>
      <c r="CC6" s="21">
        <v>22.6</v>
      </c>
      <c r="CD6" s="21">
        <v>18.399999999999999</v>
      </c>
      <c r="CE6" s="21">
        <v>12.7</v>
      </c>
      <c r="CF6" s="21">
        <v>7.9</v>
      </c>
      <c r="CG6" s="21">
        <v>5.3</v>
      </c>
      <c r="CH6" s="21">
        <f t="shared" si="11"/>
        <v>12.491666666666667</v>
      </c>
      <c r="CI6" s="29"/>
      <c r="CJ6" s="21">
        <v>75</v>
      </c>
      <c r="CK6" s="21">
        <v>70</v>
      </c>
      <c r="CL6" s="21">
        <v>62</v>
      </c>
      <c r="CM6" s="21">
        <v>62</v>
      </c>
      <c r="CN6" s="21">
        <v>60</v>
      </c>
      <c r="CO6" s="21">
        <v>53</v>
      </c>
      <c r="CP6" s="21">
        <v>45</v>
      </c>
      <c r="CQ6" s="21">
        <v>48</v>
      </c>
      <c r="CR6" s="21">
        <v>57</v>
      </c>
      <c r="CS6" s="21">
        <v>69</v>
      </c>
      <c r="CT6" s="21">
        <v>74</v>
      </c>
      <c r="CU6" s="21">
        <v>78</v>
      </c>
      <c r="CV6" s="21">
        <f t="shared" si="12"/>
        <v>62.75</v>
      </c>
      <c r="CW6" s="28"/>
      <c r="CX6" s="23">
        <v>5</v>
      </c>
      <c r="CY6" s="23">
        <v>6</v>
      </c>
      <c r="CZ6" s="23">
        <v>9</v>
      </c>
      <c r="DA6" s="23">
        <v>12</v>
      </c>
      <c r="DB6" s="23">
        <v>15</v>
      </c>
      <c r="DC6" s="23">
        <v>20</v>
      </c>
      <c r="DD6" s="23">
        <v>24</v>
      </c>
      <c r="DE6" s="23">
        <v>23</v>
      </c>
      <c r="DF6" s="23">
        <v>20</v>
      </c>
      <c r="DG6" s="23">
        <v>14</v>
      </c>
      <c r="DH6" s="23">
        <v>9</v>
      </c>
      <c r="DI6" s="23">
        <v>6</v>
      </c>
      <c r="DJ6" s="23">
        <f t="shared" si="13"/>
        <v>13.583333333333334</v>
      </c>
      <c r="DK6" s="24"/>
      <c r="DL6" s="23">
        <v>1.64</v>
      </c>
      <c r="DM6" s="23">
        <v>2.4446400000000001</v>
      </c>
      <c r="DN6" s="23">
        <v>3.5836199999999998</v>
      </c>
      <c r="DO6" s="23">
        <v>4.8337199999999996</v>
      </c>
      <c r="DP6" s="23">
        <v>5.1948599999999994</v>
      </c>
      <c r="DQ6" s="23">
        <v>6.1116000000000001</v>
      </c>
      <c r="DR6" s="23">
        <v>7.1116799999999998</v>
      </c>
      <c r="DS6" s="23">
        <v>6.1949399999999999</v>
      </c>
      <c r="DT6" s="23">
        <v>4.8614999999999995</v>
      </c>
      <c r="DU6" s="23">
        <v>3.1113599999999999</v>
      </c>
      <c r="DV6" s="23">
        <v>2.0001600000000002</v>
      </c>
      <c r="DW6" s="23">
        <v>1.5279</v>
      </c>
      <c r="DX6" s="23">
        <v>4.0558800000000002</v>
      </c>
    </row>
    <row r="7" spans="1:131" s="31" customFormat="1" ht="12.75" customHeight="1" x14ac:dyDescent="0.3">
      <c r="A7" s="30"/>
      <c r="B7" s="6">
        <f t="shared" si="6"/>
        <v>1</v>
      </c>
      <c r="C7" s="6" t="str">
        <f t="shared" si="7"/>
        <v>D3</v>
      </c>
      <c r="D7" s="30"/>
      <c r="E7" s="6">
        <f t="shared" si="8"/>
        <v>3</v>
      </c>
      <c r="F7" s="7" t="s">
        <v>79</v>
      </c>
      <c r="G7" s="7" t="s">
        <v>79</v>
      </c>
      <c r="H7" s="8" t="s">
        <v>67</v>
      </c>
      <c r="I7" s="9">
        <v>685</v>
      </c>
      <c r="J7" s="8">
        <v>685</v>
      </c>
      <c r="K7" s="10" t="s">
        <v>67</v>
      </c>
      <c r="L7" s="11" t="s">
        <v>67</v>
      </c>
      <c r="M7" s="11" t="s">
        <v>67</v>
      </c>
      <c r="N7" s="12" t="s">
        <v>67</v>
      </c>
      <c r="O7" s="11" t="s">
        <v>67</v>
      </c>
      <c r="P7" s="11" t="s">
        <v>67</v>
      </c>
      <c r="Q7" s="12" t="s">
        <v>67</v>
      </c>
      <c r="R7" s="12" t="s">
        <v>67</v>
      </c>
      <c r="S7" s="12" t="s">
        <v>67</v>
      </c>
      <c r="T7" s="12" t="s">
        <v>67</v>
      </c>
      <c r="U7" s="12" t="s">
        <v>67</v>
      </c>
      <c r="V7" s="12" t="s">
        <v>67</v>
      </c>
      <c r="W7" s="12" t="s">
        <v>67</v>
      </c>
      <c r="X7" s="12" t="s">
        <v>67</v>
      </c>
      <c r="Y7" s="12" t="s">
        <v>67</v>
      </c>
      <c r="Z7" s="12" t="s">
        <v>67</v>
      </c>
      <c r="AA7" s="12" t="s">
        <v>67</v>
      </c>
      <c r="AB7" s="12" t="s">
        <v>67</v>
      </c>
      <c r="AC7" s="13" t="s">
        <v>67</v>
      </c>
      <c r="AD7" s="13" t="s">
        <v>77</v>
      </c>
      <c r="AE7" s="13" t="s">
        <v>69</v>
      </c>
      <c r="AF7" s="14" t="s">
        <v>69</v>
      </c>
      <c r="AG7" s="12" t="s">
        <v>69</v>
      </c>
      <c r="AH7" s="12" t="s">
        <v>69</v>
      </c>
      <c r="AI7" s="12" t="s">
        <v>69</v>
      </c>
      <c r="AJ7" s="12" t="s">
        <v>69</v>
      </c>
      <c r="AK7" s="12" t="s">
        <v>69</v>
      </c>
      <c r="AL7" s="109" t="s">
        <v>70</v>
      </c>
      <c r="AM7" s="15">
        <v>40.6</v>
      </c>
      <c r="AN7" s="15">
        <v>-14</v>
      </c>
      <c r="AO7" s="16" t="s">
        <v>75</v>
      </c>
      <c r="AP7" s="17">
        <f>HLOOKUP("X",K7:$AL$10,7-E7,FALSE)-49</f>
        <v>1350</v>
      </c>
      <c r="AQ7" s="18"/>
      <c r="AR7" s="18"/>
      <c r="AS7" s="19"/>
      <c r="AT7" s="20">
        <v>5.5</v>
      </c>
      <c r="AU7" s="20">
        <v>6.8</v>
      </c>
      <c r="AV7" s="20">
        <v>8.8000000000000007</v>
      </c>
      <c r="AW7" s="20">
        <v>11.6</v>
      </c>
      <c r="AX7" s="20">
        <v>15.3</v>
      </c>
      <c r="AY7" s="20">
        <v>19.8</v>
      </c>
      <c r="AZ7" s="20">
        <v>23.5</v>
      </c>
      <c r="BA7" s="20">
        <v>22.8</v>
      </c>
      <c r="BB7" s="20">
        <v>19.5</v>
      </c>
      <c r="BC7" s="20">
        <v>14.1</v>
      </c>
      <c r="BD7" s="20">
        <v>9</v>
      </c>
      <c r="BE7" s="20">
        <v>5.9</v>
      </c>
      <c r="BF7" s="20">
        <f t="shared" si="9"/>
        <v>13.549999999999999</v>
      </c>
      <c r="BG7" s="19"/>
      <c r="BH7" s="20">
        <v>80</v>
      </c>
      <c r="BI7" s="20">
        <v>76</v>
      </c>
      <c r="BJ7" s="20">
        <v>69</v>
      </c>
      <c r="BK7" s="20">
        <v>68</v>
      </c>
      <c r="BL7" s="20">
        <v>67</v>
      </c>
      <c r="BM7" s="20">
        <v>62</v>
      </c>
      <c r="BN7" s="20">
        <v>53</v>
      </c>
      <c r="BO7" s="20">
        <v>54</v>
      </c>
      <c r="BP7" s="20">
        <v>61</v>
      </c>
      <c r="BQ7" s="20">
        <v>72</v>
      </c>
      <c r="BR7" s="20">
        <v>79</v>
      </c>
      <c r="BS7" s="20">
        <v>81</v>
      </c>
      <c r="BT7" s="20">
        <f t="shared" si="10"/>
        <v>68.5</v>
      </c>
      <c r="BU7" s="19"/>
      <c r="BV7" s="21">
        <v>2.4</v>
      </c>
      <c r="BW7" s="21">
        <v>3.8</v>
      </c>
      <c r="BX7" s="21">
        <v>5.8</v>
      </c>
      <c r="BY7" s="21">
        <v>7.8</v>
      </c>
      <c r="BZ7" s="21">
        <v>11.8</v>
      </c>
      <c r="CA7" s="21">
        <v>16.100000000000001</v>
      </c>
      <c r="CB7" s="21">
        <v>19.5</v>
      </c>
      <c r="CC7" s="21">
        <v>19.399999999999999</v>
      </c>
      <c r="CD7" s="21">
        <v>15.5</v>
      </c>
      <c r="CE7" s="21">
        <v>10.5</v>
      </c>
      <c r="CF7" s="21">
        <v>5.8</v>
      </c>
      <c r="CG7" s="21">
        <v>3.4</v>
      </c>
      <c r="CH7" s="21">
        <f t="shared" si="11"/>
        <v>10.15</v>
      </c>
      <c r="CI7" s="22"/>
      <c r="CJ7" s="21">
        <v>73</v>
      </c>
      <c r="CK7" s="21">
        <v>67</v>
      </c>
      <c r="CL7" s="21">
        <v>61</v>
      </c>
      <c r="CM7" s="21">
        <v>61</v>
      </c>
      <c r="CN7" s="21">
        <v>59</v>
      </c>
      <c r="CO7" s="21">
        <v>55</v>
      </c>
      <c r="CP7" s="21">
        <v>47</v>
      </c>
      <c r="CQ7" s="21">
        <v>48</v>
      </c>
      <c r="CR7" s="21">
        <v>56</v>
      </c>
      <c r="CS7" s="21">
        <v>66</v>
      </c>
      <c r="CT7" s="21">
        <v>72</v>
      </c>
      <c r="CU7" s="21">
        <v>76</v>
      </c>
      <c r="CV7" s="21">
        <f t="shared" si="12"/>
        <v>61.75</v>
      </c>
      <c r="CW7" s="19"/>
      <c r="CX7" s="23">
        <v>7</v>
      </c>
      <c r="CY7" s="23">
        <v>8</v>
      </c>
      <c r="CZ7" s="23">
        <v>12</v>
      </c>
      <c r="DA7" s="23">
        <v>14</v>
      </c>
      <c r="DB7" s="23">
        <v>18</v>
      </c>
      <c r="DC7" s="23">
        <v>22</v>
      </c>
      <c r="DD7" s="23">
        <v>26</v>
      </c>
      <c r="DE7" s="23">
        <v>26</v>
      </c>
      <c r="DF7" s="23">
        <v>22</v>
      </c>
      <c r="DG7" s="23">
        <v>16</v>
      </c>
      <c r="DH7" s="23">
        <v>10</v>
      </c>
      <c r="DI7" s="23">
        <v>8</v>
      </c>
      <c r="DJ7" s="23">
        <f t="shared" si="13"/>
        <v>15.75</v>
      </c>
      <c r="DK7" s="24"/>
      <c r="DL7" s="23">
        <v>1.81</v>
      </c>
      <c r="DM7" s="23">
        <v>2.5557599999999998</v>
      </c>
      <c r="DN7" s="23">
        <v>3.8891999999999998</v>
      </c>
      <c r="DO7" s="23">
        <v>4.9726199999999992</v>
      </c>
      <c r="DP7" s="23">
        <v>5.3893199999999997</v>
      </c>
      <c r="DQ7" s="23">
        <v>6.3060599999999996</v>
      </c>
      <c r="DR7" s="23">
        <v>6.9450000000000003</v>
      </c>
      <c r="DS7" s="23">
        <v>6.44496</v>
      </c>
      <c r="DT7" s="23">
        <v>4.9448400000000001</v>
      </c>
      <c r="DU7" s="23">
        <v>3.2502599999999995</v>
      </c>
      <c r="DV7" s="23">
        <v>2.1668400000000001</v>
      </c>
      <c r="DW7" s="23">
        <v>1.55568</v>
      </c>
      <c r="DX7" s="23">
        <v>4.1947799999999997</v>
      </c>
    </row>
    <row r="8" spans="1:131" s="33" customFormat="1" ht="12.75" customHeight="1" x14ac:dyDescent="0.3">
      <c r="A8" s="32"/>
      <c r="B8" s="6" t="str">
        <f t="shared" si="6"/>
        <v/>
      </c>
      <c r="C8" s="6" t="str">
        <f>IF(F8=$B$3,IF($G$2&gt;$D$3,AN29,IF(OR($G$2&lt;50,$G$2=0),K8,INDEX(K8:AL8,1,MATCH($G$2+48,$K$3:$AL$3,1)))),"")</f>
        <v/>
      </c>
      <c r="D8" s="32"/>
      <c r="E8" s="6">
        <f>E7+1</f>
        <v>4</v>
      </c>
      <c r="F8" s="7" t="s">
        <v>1</v>
      </c>
      <c r="G8" s="7" t="s">
        <v>1</v>
      </c>
      <c r="H8" s="8" t="s">
        <v>67</v>
      </c>
      <c r="I8" s="9">
        <v>540</v>
      </c>
      <c r="J8" s="8">
        <v>629</v>
      </c>
      <c r="K8" s="10" t="s">
        <v>74</v>
      </c>
      <c r="L8" s="11" t="s">
        <v>74</v>
      </c>
      <c r="M8" s="11" t="s">
        <v>74</v>
      </c>
      <c r="N8" s="12" t="s">
        <v>74</v>
      </c>
      <c r="O8" s="11" t="s">
        <v>74</v>
      </c>
      <c r="P8" s="11" t="s">
        <v>74</v>
      </c>
      <c r="Q8" s="12" t="s">
        <v>74</v>
      </c>
      <c r="R8" s="12" t="s">
        <v>74</v>
      </c>
      <c r="S8" s="12" t="s">
        <v>74</v>
      </c>
      <c r="T8" s="13" t="s">
        <v>74</v>
      </c>
      <c r="U8" s="12" t="s">
        <v>67</v>
      </c>
      <c r="V8" s="12" t="s">
        <v>67</v>
      </c>
      <c r="W8" s="13" t="s">
        <v>67</v>
      </c>
      <c r="X8" s="14" t="s">
        <v>67</v>
      </c>
      <c r="Y8" s="12" t="s">
        <v>67</v>
      </c>
      <c r="Z8" s="12" t="s">
        <v>67</v>
      </c>
      <c r="AA8" s="12" t="s">
        <v>67</v>
      </c>
      <c r="AB8" s="12" t="s">
        <v>67</v>
      </c>
      <c r="AC8" s="12" t="s">
        <v>67</v>
      </c>
      <c r="AD8" s="12" t="s">
        <v>67</v>
      </c>
      <c r="AE8" s="12" t="s">
        <v>67</v>
      </c>
      <c r="AF8" s="12" t="s">
        <v>67</v>
      </c>
      <c r="AG8" s="12" t="s">
        <v>67</v>
      </c>
      <c r="AH8" s="12" t="s">
        <v>67</v>
      </c>
      <c r="AI8" s="12" t="s">
        <v>67</v>
      </c>
      <c r="AJ8" s="12" t="s">
        <v>67</v>
      </c>
      <c r="AK8" s="12" t="s">
        <v>67</v>
      </c>
      <c r="AL8" s="109" t="s">
        <v>70</v>
      </c>
      <c r="AM8" s="15">
        <v>39.9</v>
      </c>
      <c r="AN8" s="15">
        <v>-9</v>
      </c>
      <c r="AO8" s="16" t="s">
        <v>75</v>
      </c>
      <c r="AP8" s="17">
        <f>HLOOKUP("X",K8:$AL$10,7-E8,FALSE)-49</f>
        <v>1350</v>
      </c>
      <c r="AQ8" s="18"/>
      <c r="AR8" s="18"/>
      <c r="AS8" s="19"/>
      <c r="AT8" s="20">
        <v>6.1</v>
      </c>
      <c r="AU8" s="20">
        <v>8.1</v>
      </c>
      <c r="AV8" s="20">
        <v>10.9</v>
      </c>
      <c r="AW8" s="20">
        <v>12.8</v>
      </c>
      <c r="AX8" s="20">
        <v>16.8</v>
      </c>
      <c r="AY8" s="20">
        <v>22.5</v>
      </c>
      <c r="AZ8" s="20">
        <v>26.5</v>
      </c>
      <c r="BA8" s="20">
        <v>25.7</v>
      </c>
      <c r="BB8" s="20">
        <v>22.6</v>
      </c>
      <c r="BC8" s="20">
        <v>16.2</v>
      </c>
      <c r="BD8" s="20">
        <v>10.7</v>
      </c>
      <c r="BE8" s="20">
        <v>7.1</v>
      </c>
      <c r="BF8" s="20">
        <f t="shared" si="9"/>
        <v>15.499999999999998</v>
      </c>
      <c r="BG8" s="19"/>
      <c r="BH8" s="20">
        <v>78</v>
      </c>
      <c r="BI8" s="20">
        <v>72</v>
      </c>
      <c r="BJ8" s="20">
        <v>59</v>
      </c>
      <c r="BK8" s="20">
        <v>62</v>
      </c>
      <c r="BL8" s="20">
        <v>55</v>
      </c>
      <c r="BM8" s="20">
        <v>47</v>
      </c>
      <c r="BN8" s="20">
        <v>43</v>
      </c>
      <c r="BO8" s="20">
        <v>45</v>
      </c>
      <c r="BP8" s="20">
        <v>54</v>
      </c>
      <c r="BQ8" s="20">
        <v>68</v>
      </c>
      <c r="BR8" s="20">
        <v>77</v>
      </c>
      <c r="BS8" s="20">
        <v>81</v>
      </c>
      <c r="BT8" s="20">
        <f t="shared" si="10"/>
        <v>61.75</v>
      </c>
      <c r="BU8" s="19"/>
      <c r="BV8" s="21">
        <v>6.4</v>
      </c>
      <c r="BW8" s="21">
        <v>8.3000000000000007</v>
      </c>
      <c r="BX8" s="21">
        <v>11</v>
      </c>
      <c r="BY8" s="21">
        <v>12.9</v>
      </c>
      <c r="BZ8" s="21">
        <v>16.899999999999999</v>
      </c>
      <c r="CA8" s="21">
        <v>22.1</v>
      </c>
      <c r="CB8" s="21">
        <v>26</v>
      </c>
      <c r="CC8" s="21">
        <v>25.7</v>
      </c>
      <c r="CD8" s="21">
        <v>21.6</v>
      </c>
      <c r="CE8" s="21">
        <v>15.6</v>
      </c>
      <c r="CF8" s="21">
        <v>10.199999999999999</v>
      </c>
      <c r="CG8" s="21">
        <v>7.3</v>
      </c>
      <c r="CH8" s="21">
        <f t="shared" si="11"/>
        <v>15.33333333333333</v>
      </c>
      <c r="CI8" s="22"/>
      <c r="CJ8" s="21">
        <v>78</v>
      </c>
      <c r="CK8" s="21">
        <v>72</v>
      </c>
      <c r="CL8" s="21">
        <v>62</v>
      </c>
      <c r="CM8" s="21">
        <v>62</v>
      </c>
      <c r="CN8" s="21">
        <v>59</v>
      </c>
      <c r="CO8" s="21">
        <v>50</v>
      </c>
      <c r="CP8" s="21">
        <v>44</v>
      </c>
      <c r="CQ8" s="21">
        <v>44</v>
      </c>
      <c r="CR8" s="21">
        <v>54</v>
      </c>
      <c r="CS8" s="21">
        <v>67</v>
      </c>
      <c r="CT8" s="21">
        <v>76</v>
      </c>
      <c r="CU8" s="21">
        <v>81</v>
      </c>
      <c r="CV8" s="21">
        <f t="shared" si="12"/>
        <v>62.416666666666664</v>
      </c>
      <c r="CW8" s="19"/>
      <c r="CX8" s="23">
        <v>8</v>
      </c>
      <c r="CY8" s="23">
        <v>9</v>
      </c>
      <c r="CZ8" s="23">
        <v>13</v>
      </c>
      <c r="DA8" s="23">
        <v>15</v>
      </c>
      <c r="DB8" s="23">
        <v>19</v>
      </c>
      <c r="DC8" s="23">
        <v>24</v>
      </c>
      <c r="DD8" s="23">
        <v>28</v>
      </c>
      <c r="DE8" s="23">
        <v>27</v>
      </c>
      <c r="DF8" s="23">
        <v>23</v>
      </c>
      <c r="DG8" s="23">
        <v>17</v>
      </c>
      <c r="DH8" s="23">
        <v>12</v>
      </c>
      <c r="DI8" s="23">
        <v>8</v>
      </c>
      <c r="DJ8" s="23">
        <f t="shared" si="13"/>
        <v>16.916666666666668</v>
      </c>
      <c r="DK8" s="24"/>
      <c r="DL8" s="23">
        <v>1.72</v>
      </c>
      <c r="DM8" s="23">
        <v>2.6391</v>
      </c>
      <c r="DN8" s="23">
        <v>3.8891999999999998</v>
      </c>
      <c r="DO8" s="23">
        <v>5.3615399999999998</v>
      </c>
      <c r="DP8" s="23">
        <v>5.8338000000000001</v>
      </c>
      <c r="DQ8" s="23">
        <v>6.778319999999999</v>
      </c>
      <c r="DR8" s="23">
        <v>7.5561599999999993</v>
      </c>
      <c r="DS8" s="23">
        <v>6.8060999999999998</v>
      </c>
      <c r="DT8" s="23">
        <v>5.0281799999999999</v>
      </c>
      <c r="DU8" s="23">
        <v>3.3058200000000002</v>
      </c>
      <c r="DV8" s="23">
        <v>2.1112799999999998</v>
      </c>
      <c r="DW8" s="23">
        <v>1.55568</v>
      </c>
      <c r="DX8" s="23">
        <v>4.38924</v>
      </c>
    </row>
    <row r="10" spans="1:131" s="31" customFormat="1" ht="12.75" customHeight="1" x14ac:dyDescent="0.3">
      <c r="F10" s="71"/>
      <c r="G10" s="72"/>
      <c r="H10" s="72"/>
      <c r="I10" s="73"/>
      <c r="J10" s="72"/>
      <c r="K10" s="74">
        <f t="shared" ref="K10:AL10" si="14">K3</f>
        <v>49</v>
      </c>
      <c r="L10" s="74">
        <f t="shared" si="14"/>
        <v>99</v>
      </c>
      <c r="M10" s="74">
        <f t="shared" si="14"/>
        <v>149</v>
      </c>
      <c r="N10" s="74">
        <f t="shared" si="14"/>
        <v>199</v>
      </c>
      <c r="O10" s="74">
        <f t="shared" si="14"/>
        <v>249</v>
      </c>
      <c r="P10" s="74">
        <f t="shared" si="14"/>
        <v>299</v>
      </c>
      <c r="Q10" s="74">
        <f t="shared" si="14"/>
        <v>349</v>
      </c>
      <c r="R10" s="74">
        <f t="shared" si="14"/>
        <v>399</v>
      </c>
      <c r="S10" s="74">
        <f t="shared" si="14"/>
        <v>449</v>
      </c>
      <c r="T10" s="74">
        <f t="shared" si="14"/>
        <v>499</v>
      </c>
      <c r="U10" s="74">
        <f t="shared" si="14"/>
        <v>549</v>
      </c>
      <c r="V10" s="74">
        <f t="shared" si="14"/>
        <v>599</v>
      </c>
      <c r="W10" s="74">
        <f t="shared" si="14"/>
        <v>649</v>
      </c>
      <c r="X10" s="74">
        <f t="shared" si="14"/>
        <v>699</v>
      </c>
      <c r="Y10" s="74">
        <f t="shared" si="14"/>
        <v>749</v>
      </c>
      <c r="Z10" s="74">
        <f t="shared" si="14"/>
        <v>799</v>
      </c>
      <c r="AA10" s="74">
        <f t="shared" si="14"/>
        <v>849</v>
      </c>
      <c r="AB10" s="74">
        <f t="shared" si="14"/>
        <v>899</v>
      </c>
      <c r="AC10" s="74">
        <f t="shared" si="14"/>
        <v>949</v>
      </c>
      <c r="AD10" s="74">
        <f t="shared" si="14"/>
        <v>999</v>
      </c>
      <c r="AE10" s="74">
        <f t="shared" si="14"/>
        <v>1049</v>
      </c>
      <c r="AF10" s="74">
        <f t="shared" si="14"/>
        <v>1099</v>
      </c>
      <c r="AG10" s="74">
        <f t="shared" si="14"/>
        <v>1149</v>
      </c>
      <c r="AH10" s="74">
        <f t="shared" si="14"/>
        <v>1199</v>
      </c>
      <c r="AI10" s="74">
        <f t="shared" si="14"/>
        <v>1249</v>
      </c>
      <c r="AJ10" s="74">
        <f t="shared" si="14"/>
        <v>1299</v>
      </c>
      <c r="AK10" s="74">
        <f t="shared" si="14"/>
        <v>1349</v>
      </c>
      <c r="AL10" s="75">
        <f t="shared" si="14"/>
        <v>1399</v>
      </c>
      <c r="AM10" s="76"/>
      <c r="AN10" s="76"/>
      <c r="AO10" s="76"/>
      <c r="AP10" s="77"/>
      <c r="AQ10" s="76"/>
      <c r="AR10" s="76"/>
    </row>
    <row r="11" spans="1:131" s="78" customFormat="1" ht="12.75" customHeight="1" x14ac:dyDescent="0.3">
      <c r="G11" s="79"/>
      <c r="I11" s="80"/>
      <c r="AE11" s="79"/>
      <c r="AF11" s="79"/>
      <c r="AP11" s="81"/>
    </row>
    <row r="12" spans="1:131" s="82" customFormat="1" ht="12.75" customHeight="1" x14ac:dyDescent="0.25">
      <c r="B12" s="82">
        <f>A12+1</f>
        <v>1</v>
      </c>
      <c r="C12" s="82">
        <f>B12+1</f>
        <v>2</v>
      </c>
      <c r="D12" s="82">
        <f>C12+1</f>
        <v>3</v>
      </c>
      <c r="E12" s="82">
        <f t="shared" ref="E12:AR12" si="15">D12+1</f>
        <v>4</v>
      </c>
      <c r="F12" s="82">
        <f t="shared" si="15"/>
        <v>5</v>
      </c>
      <c r="G12" s="82">
        <f t="shared" si="15"/>
        <v>6</v>
      </c>
      <c r="H12" s="82">
        <f t="shared" si="15"/>
        <v>7</v>
      </c>
      <c r="I12" s="82">
        <f t="shared" si="15"/>
        <v>8</v>
      </c>
      <c r="J12" s="82">
        <f t="shared" si="15"/>
        <v>9</v>
      </c>
      <c r="K12" s="82">
        <f t="shared" si="15"/>
        <v>10</v>
      </c>
      <c r="L12" s="82">
        <f t="shared" si="15"/>
        <v>11</v>
      </c>
      <c r="M12" s="82">
        <f t="shared" si="15"/>
        <v>12</v>
      </c>
      <c r="N12" s="82">
        <f t="shared" si="15"/>
        <v>13</v>
      </c>
      <c r="O12" s="82">
        <f t="shared" si="15"/>
        <v>14</v>
      </c>
      <c r="P12" s="82">
        <f t="shared" si="15"/>
        <v>15</v>
      </c>
      <c r="Q12" s="82">
        <f t="shared" si="15"/>
        <v>16</v>
      </c>
      <c r="R12" s="82">
        <f t="shared" si="15"/>
        <v>17</v>
      </c>
      <c r="S12" s="82">
        <f t="shared" si="15"/>
        <v>18</v>
      </c>
      <c r="T12" s="82">
        <f t="shared" si="15"/>
        <v>19</v>
      </c>
      <c r="U12" s="82">
        <f t="shared" si="15"/>
        <v>20</v>
      </c>
      <c r="V12" s="82">
        <f t="shared" si="15"/>
        <v>21</v>
      </c>
      <c r="W12" s="82">
        <f t="shared" si="15"/>
        <v>22</v>
      </c>
      <c r="X12" s="82">
        <f t="shared" si="15"/>
        <v>23</v>
      </c>
      <c r="Y12" s="82">
        <f t="shared" si="15"/>
        <v>24</v>
      </c>
      <c r="Z12" s="82">
        <f t="shared" si="15"/>
        <v>25</v>
      </c>
      <c r="AA12" s="82">
        <f t="shared" si="15"/>
        <v>26</v>
      </c>
      <c r="AB12" s="82">
        <f t="shared" si="15"/>
        <v>27</v>
      </c>
      <c r="AC12" s="82">
        <f t="shared" si="15"/>
        <v>28</v>
      </c>
      <c r="AD12" s="82">
        <f t="shared" si="15"/>
        <v>29</v>
      </c>
      <c r="AE12" s="82">
        <f t="shared" si="15"/>
        <v>30</v>
      </c>
      <c r="AF12" s="82">
        <f t="shared" si="15"/>
        <v>31</v>
      </c>
      <c r="AG12" s="82">
        <f t="shared" si="15"/>
        <v>32</v>
      </c>
      <c r="AH12" s="82">
        <f t="shared" si="15"/>
        <v>33</v>
      </c>
      <c r="AI12" s="82">
        <f t="shared" si="15"/>
        <v>34</v>
      </c>
      <c r="AJ12" s="82">
        <f t="shared" si="15"/>
        <v>35</v>
      </c>
      <c r="AK12" s="82">
        <f t="shared" si="15"/>
        <v>36</v>
      </c>
      <c r="AL12" s="82">
        <f t="shared" si="15"/>
        <v>37</v>
      </c>
      <c r="AM12" s="82">
        <f t="shared" si="15"/>
        <v>38</v>
      </c>
      <c r="AN12" s="82">
        <f t="shared" si="15"/>
        <v>39</v>
      </c>
      <c r="AO12" s="82">
        <f t="shared" si="15"/>
        <v>40</v>
      </c>
      <c r="AP12" s="82">
        <f t="shared" si="15"/>
        <v>41</v>
      </c>
      <c r="AQ12" s="82">
        <f t="shared" si="15"/>
        <v>42</v>
      </c>
      <c r="AR12" s="82">
        <f t="shared" si="15"/>
        <v>43</v>
      </c>
      <c r="AS12" s="82">
        <f t="shared" ref="AS12" si="16">AR12+1</f>
        <v>44</v>
      </c>
      <c r="AT12" s="82">
        <f t="shared" ref="AT12" si="17">AS12+1</f>
        <v>45</v>
      </c>
      <c r="AU12" s="82">
        <f t="shared" ref="AU12" si="18">AT12+1</f>
        <v>46</v>
      </c>
      <c r="AV12" s="82">
        <f t="shared" ref="AV12" si="19">AU12+1</f>
        <v>47</v>
      </c>
      <c r="AW12" s="82">
        <f t="shared" ref="AW12" si="20">AV12+1</f>
        <v>48</v>
      </c>
      <c r="AX12" s="82">
        <f t="shared" ref="AX12" si="21">AW12+1</f>
        <v>49</v>
      </c>
      <c r="AY12" s="82">
        <f t="shared" ref="AY12" si="22">AX12+1</f>
        <v>50</v>
      </c>
      <c r="AZ12" s="82">
        <f t="shared" ref="AZ12" si="23">AY12+1</f>
        <v>51</v>
      </c>
      <c r="BA12" s="82">
        <f t="shared" ref="BA12" si="24">AZ12+1</f>
        <v>52</v>
      </c>
      <c r="BB12" s="82">
        <f t="shared" ref="BB12" si="25">BA12+1</f>
        <v>53</v>
      </c>
      <c r="BC12" s="82">
        <f t="shared" ref="BC12" si="26">BB12+1</f>
        <v>54</v>
      </c>
      <c r="BD12" s="82">
        <f t="shared" ref="BD12" si="27">BC12+1</f>
        <v>55</v>
      </c>
      <c r="BE12" s="82">
        <f t="shared" ref="BE12" si="28">BD12+1</f>
        <v>56</v>
      </c>
      <c r="BF12" s="82">
        <f t="shared" ref="BF12" si="29">BE12+1</f>
        <v>57</v>
      </c>
      <c r="BG12" s="82">
        <f t="shared" ref="BG12" si="30">BF12+1</f>
        <v>58</v>
      </c>
      <c r="BH12" s="82">
        <f t="shared" ref="BH12" si="31">BG12+1</f>
        <v>59</v>
      </c>
      <c r="BI12" s="82">
        <f t="shared" ref="BI12" si="32">BH12+1</f>
        <v>60</v>
      </c>
      <c r="BJ12" s="82">
        <f t="shared" ref="BJ12" si="33">BI12+1</f>
        <v>61</v>
      </c>
      <c r="BK12" s="82">
        <f t="shared" ref="BK12" si="34">BJ12+1</f>
        <v>62</v>
      </c>
      <c r="BL12" s="82">
        <f t="shared" ref="BL12" si="35">BK12+1</f>
        <v>63</v>
      </c>
      <c r="BM12" s="82">
        <f t="shared" ref="BM12" si="36">BL12+1</f>
        <v>64</v>
      </c>
      <c r="BN12" s="82">
        <f t="shared" ref="BN12" si="37">BM12+1</f>
        <v>65</v>
      </c>
      <c r="BO12" s="82">
        <f t="shared" ref="BO12" si="38">BN12+1</f>
        <v>66</v>
      </c>
      <c r="BP12" s="82">
        <f t="shared" ref="BP12" si="39">BO12+1</f>
        <v>67</v>
      </c>
      <c r="BQ12" s="82">
        <f t="shared" ref="BQ12" si="40">BP12+1</f>
        <v>68</v>
      </c>
      <c r="BR12" s="82">
        <f t="shared" ref="BR12" si="41">BQ12+1</f>
        <v>69</v>
      </c>
      <c r="BS12" s="82">
        <f t="shared" ref="BS12" si="42">BR12+1</f>
        <v>70</v>
      </c>
      <c r="BT12" s="82">
        <f t="shared" ref="BT12" si="43">BS12+1</f>
        <v>71</v>
      </c>
      <c r="BU12" s="82">
        <f t="shared" ref="BU12" si="44">BT12+1</f>
        <v>72</v>
      </c>
      <c r="BV12" s="82">
        <f t="shared" ref="BV12" si="45">BU12+1</f>
        <v>73</v>
      </c>
      <c r="BW12" s="82">
        <f t="shared" ref="BW12" si="46">BV12+1</f>
        <v>74</v>
      </c>
      <c r="BX12" s="82">
        <f t="shared" ref="BX12" si="47">BW12+1</f>
        <v>75</v>
      </c>
      <c r="BY12" s="82">
        <f t="shared" ref="BY12" si="48">BX12+1</f>
        <v>76</v>
      </c>
      <c r="BZ12" s="82">
        <f t="shared" ref="BZ12" si="49">BY12+1</f>
        <v>77</v>
      </c>
      <c r="CA12" s="82">
        <f t="shared" ref="CA12" si="50">BZ12+1</f>
        <v>78</v>
      </c>
      <c r="CB12" s="82">
        <f t="shared" ref="CB12" si="51">CA12+1</f>
        <v>79</v>
      </c>
      <c r="CC12" s="82">
        <f t="shared" ref="CC12" si="52">CB12+1</f>
        <v>80</v>
      </c>
      <c r="CD12" s="82">
        <f t="shared" ref="CD12" si="53">CC12+1</f>
        <v>81</v>
      </c>
      <c r="CE12" s="82">
        <f t="shared" ref="CE12" si="54">CD12+1</f>
        <v>82</v>
      </c>
      <c r="CF12" s="82">
        <f t="shared" ref="CF12" si="55">CE12+1</f>
        <v>83</v>
      </c>
      <c r="CG12" s="82">
        <f t="shared" ref="CG12" si="56">CF12+1</f>
        <v>84</v>
      </c>
      <c r="CH12" s="82">
        <f t="shared" ref="CH12" si="57">CG12+1</f>
        <v>85</v>
      </c>
      <c r="CI12" s="82">
        <f t="shared" ref="CI12" si="58">CH12+1</f>
        <v>86</v>
      </c>
      <c r="CJ12" s="82">
        <f t="shared" ref="CJ12" si="59">CI12+1</f>
        <v>87</v>
      </c>
      <c r="CK12" s="82">
        <f t="shared" ref="CK12" si="60">CJ12+1</f>
        <v>88</v>
      </c>
      <c r="CL12" s="82">
        <f t="shared" ref="CL12" si="61">CK12+1</f>
        <v>89</v>
      </c>
      <c r="CM12" s="82">
        <f t="shared" ref="CM12" si="62">CL12+1</f>
        <v>90</v>
      </c>
      <c r="CN12" s="82">
        <f t="shared" ref="CN12" si="63">CM12+1</f>
        <v>91</v>
      </c>
      <c r="CO12" s="82">
        <f t="shared" ref="CO12" si="64">CN12+1</f>
        <v>92</v>
      </c>
      <c r="CP12" s="82">
        <f t="shared" ref="CP12" si="65">CO12+1</f>
        <v>93</v>
      </c>
      <c r="CQ12" s="82">
        <f t="shared" ref="CQ12" si="66">CP12+1</f>
        <v>94</v>
      </c>
      <c r="CR12" s="82">
        <f t="shared" ref="CR12" si="67">CQ12+1</f>
        <v>95</v>
      </c>
      <c r="CS12" s="82">
        <f t="shared" ref="CS12" si="68">CR12+1</f>
        <v>96</v>
      </c>
      <c r="CT12" s="82">
        <f t="shared" ref="CT12" si="69">CS12+1</f>
        <v>97</v>
      </c>
      <c r="CU12" s="82">
        <f t="shared" ref="CU12" si="70">CT12+1</f>
        <v>98</v>
      </c>
      <c r="CV12" s="82">
        <f t="shared" ref="CV12" si="71">CU12+1</f>
        <v>99</v>
      </c>
      <c r="CW12" s="82">
        <f t="shared" ref="CW12" si="72">CV12+1</f>
        <v>100</v>
      </c>
      <c r="CX12" s="82">
        <f t="shared" ref="CX12" si="73">CW12+1</f>
        <v>101</v>
      </c>
      <c r="CY12" s="82">
        <f t="shared" ref="CY12" si="74">CX12+1</f>
        <v>102</v>
      </c>
      <c r="CZ12" s="82">
        <f t="shared" ref="CZ12" si="75">CY12+1</f>
        <v>103</v>
      </c>
      <c r="DA12" s="82">
        <f t="shared" ref="DA12" si="76">CZ12+1</f>
        <v>104</v>
      </c>
      <c r="DB12" s="82">
        <f t="shared" ref="DB12" si="77">DA12+1</f>
        <v>105</v>
      </c>
      <c r="DC12" s="82">
        <f t="shared" ref="DC12" si="78">DB12+1</f>
        <v>106</v>
      </c>
      <c r="DD12" s="82">
        <f t="shared" ref="DD12" si="79">DC12+1</f>
        <v>107</v>
      </c>
      <c r="DE12" s="82">
        <f t="shared" ref="DE12" si="80">DD12+1</f>
        <v>108</v>
      </c>
      <c r="DF12" s="82">
        <f t="shared" ref="DF12" si="81">DE12+1</f>
        <v>109</v>
      </c>
      <c r="DG12" s="82">
        <f t="shared" ref="DG12" si="82">DF12+1</f>
        <v>110</v>
      </c>
      <c r="DH12" s="82">
        <f t="shared" ref="DH12" si="83">DG12+1</f>
        <v>111</v>
      </c>
      <c r="DI12" s="82">
        <f t="shared" ref="DI12" si="84">DH12+1</f>
        <v>112</v>
      </c>
      <c r="DJ12" s="82">
        <f t="shared" ref="DJ12" si="85">DI12+1</f>
        <v>113</v>
      </c>
      <c r="DK12" s="82">
        <f t="shared" ref="DK12" si="86">DJ12+1</f>
        <v>114</v>
      </c>
      <c r="DL12" s="82">
        <f t="shared" ref="DL12" si="87">DK12+1</f>
        <v>115</v>
      </c>
      <c r="DM12" s="82">
        <f t="shared" ref="DM12" si="88">DL12+1</f>
        <v>116</v>
      </c>
      <c r="DN12" s="82">
        <f t="shared" ref="DN12" si="89">DM12+1</f>
        <v>117</v>
      </c>
      <c r="DO12" s="82">
        <f t="shared" ref="DO12" si="90">DN12+1</f>
        <v>118</v>
      </c>
      <c r="DP12" s="82">
        <f t="shared" ref="DP12" si="91">DO12+1</f>
        <v>119</v>
      </c>
      <c r="DQ12" s="82">
        <f t="shared" ref="DQ12" si="92">DP12+1</f>
        <v>120</v>
      </c>
      <c r="DR12" s="82">
        <f t="shared" ref="DR12" si="93">DQ12+1</f>
        <v>121</v>
      </c>
      <c r="DS12" s="82">
        <f t="shared" ref="DS12" si="94">DR12+1</f>
        <v>122</v>
      </c>
      <c r="DT12" s="82">
        <f t="shared" ref="DT12" si="95">DS12+1</f>
        <v>123</v>
      </c>
      <c r="DU12" s="82">
        <f t="shared" ref="DU12" si="96">DT12+1</f>
        <v>124</v>
      </c>
      <c r="DV12" s="82">
        <f t="shared" ref="DV12" si="97">DU12+1</f>
        <v>125</v>
      </c>
      <c r="DW12" s="82">
        <f t="shared" ref="DW12" si="98">DV12+1</f>
        <v>126</v>
      </c>
      <c r="DX12" s="82">
        <f t="shared" ref="DX12" si="99">DW12+1</f>
        <v>127</v>
      </c>
    </row>
  </sheetData>
  <mergeCells count="7">
    <mergeCell ref="DL2:DX2"/>
    <mergeCell ref="AM2:AN2"/>
    <mergeCell ref="AT2:BF2"/>
    <mergeCell ref="BH2:BT2"/>
    <mergeCell ref="BV2:CH2"/>
    <mergeCell ref="CJ2:CV2"/>
    <mergeCell ref="CX2:DJ2"/>
  </mergeCells>
  <phoneticPr fontId="3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73DE-4143-44C8-821C-D016FCCC2C1F}">
  <dimension ref="B4:H12"/>
  <sheetViews>
    <sheetView workbookViewId="0">
      <selection activeCell="E19" sqref="E19"/>
    </sheetView>
  </sheetViews>
  <sheetFormatPr baseColWidth="10" defaultColWidth="11.42578125" defaultRowHeight="15" x14ac:dyDescent="0.25"/>
  <cols>
    <col min="2" max="2" width="36.85546875" customWidth="1"/>
  </cols>
  <sheetData>
    <row r="4" spans="2:8" x14ac:dyDescent="0.25">
      <c r="B4" t="s">
        <v>80</v>
      </c>
      <c r="C4" s="4" t="s">
        <v>81</v>
      </c>
      <c r="D4" s="4" t="s">
        <v>82</v>
      </c>
      <c r="E4" s="4" t="s">
        <v>83</v>
      </c>
      <c r="F4" s="4" t="s">
        <v>84</v>
      </c>
      <c r="G4" s="4" t="s">
        <v>85</v>
      </c>
      <c r="H4" s="4" t="s">
        <v>86</v>
      </c>
    </row>
    <row r="5" spans="2:8" x14ac:dyDescent="0.25">
      <c r="B5" t="s">
        <v>87</v>
      </c>
      <c r="C5" s="4">
        <v>0.8</v>
      </c>
      <c r="D5" s="4">
        <v>0.7</v>
      </c>
      <c r="E5" s="4">
        <v>0.56000000000000005</v>
      </c>
      <c r="F5" s="4">
        <v>0.49</v>
      </c>
      <c r="G5" s="4">
        <v>0.41</v>
      </c>
      <c r="H5" s="4">
        <v>0.37</v>
      </c>
    </row>
    <row r="6" spans="2:8" x14ac:dyDescent="0.25">
      <c r="B6" t="s">
        <v>88</v>
      </c>
      <c r="C6" s="4">
        <v>0.55000000000000004</v>
      </c>
      <c r="D6" s="4">
        <v>0.5</v>
      </c>
      <c r="E6" s="4">
        <v>0.44</v>
      </c>
      <c r="F6" s="4">
        <v>0.4</v>
      </c>
      <c r="G6" s="4">
        <v>0.35</v>
      </c>
      <c r="H6" s="4">
        <v>0.33</v>
      </c>
    </row>
    <row r="7" spans="2:8" x14ac:dyDescent="0.25">
      <c r="B7" t="s">
        <v>89</v>
      </c>
      <c r="C7" s="4">
        <v>0.9</v>
      </c>
      <c r="D7" s="4">
        <v>0.8</v>
      </c>
      <c r="E7" s="4">
        <v>0.75</v>
      </c>
      <c r="F7" s="4">
        <v>0.7</v>
      </c>
      <c r="G7" s="4">
        <v>0.65</v>
      </c>
      <c r="H7" s="4">
        <v>0.59</v>
      </c>
    </row>
    <row r="8" spans="2:8" x14ac:dyDescent="0.25">
      <c r="B8" t="s">
        <v>90</v>
      </c>
      <c r="C8" s="4">
        <v>3.2</v>
      </c>
      <c r="D8" s="4">
        <v>2.7</v>
      </c>
      <c r="E8" s="4">
        <v>2.2999999999999998</v>
      </c>
      <c r="F8" s="4">
        <v>2.1</v>
      </c>
      <c r="G8" s="4">
        <v>1.8</v>
      </c>
      <c r="H8" s="4">
        <v>1.8</v>
      </c>
    </row>
    <row r="9" spans="2:8" x14ac:dyDescent="0.25">
      <c r="B9" t="s">
        <v>91</v>
      </c>
      <c r="C9" s="4">
        <v>5.7</v>
      </c>
      <c r="D9" s="4">
        <v>5.7</v>
      </c>
      <c r="E9" s="4">
        <v>5.7</v>
      </c>
      <c r="F9" s="4">
        <v>5.7</v>
      </c>
      <c r="G9" s="4">
        <v>5.7</v>
      </c>
      <c r="H9" s="4">
        <v>5.7</v>
      </c>
    </row>
    <row r="10" spans="2:8" x14ac:dyDescent="0.25">
      <c r="C10" s="4"/>
      <c r="D10" s="4"/>
      <c r="E10" s="4"/>
      <c r="F10" s="4"/>
      <c r="G10" s="4"/>
      <c r="H10" s="4"/>
    </row>
    <row r="11" spans="2:8" x14ac:dyDescent="0.25">
      <c r="C11" s="4"/>
      <c r="D11" s="4"/>
      <c r="E11" s="4"/>
      <c r="F11" s="4"/>
      <c r="G11" s="4"/>
      <c r="H11" s="4"/>
    </row>
    <row r="12" spans="2:8" x14ac:dyDescent="0.25">
      <c r="C12" s="4"/>
      <c r="D12" s="4"/>
      <c r="E12" s="4"/>
      <c r="F12" s="4"/>
      <c r="G12" s="4"/>
      <c r="H12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7BEF-D88C-4463-8202-178906380E9B}">
  <dimension ref="A1:D918"/>
  <sheetViews>
    <sheetView topLeftCell="A709" workbookViewId="0">
      <selection activeCell="D717" sqref="D717"/>
    </sheetView>
  </sheetViews>
  <sheetFormatPr baseColWidth="10" defaultColWidth="11.42578125" defaultRowHeight="15" x14ac:dyDescent="0.25"/>
  <cols>
    <col min="1" max="1" width="21.42578125" customWidth="1"/>
    <col min="2" max="2" width="26.140625" customWidth="1"/>
    <col min="3" max="3" width="31.85546875" customWidth="1"/>
    <col min="4" max="4" width="11" style="1"/>
  </cols>
  <sheetData>
    <row r="1" spans="1:4" s="5" customFormat="1" x14ac:dyDescent="0.25">
      <c r="A1" s="5" t="s">
        <v>32</v>
      </c>
      <c r="B1" s="3" t="s">
        <v>92</v>
      </c>
      <c r="C1" s="5" t="s">
        <v>93</v>
      </c>
      <c r="D1" s="1" t="s">
        <v>94</v>
      </c>
    </row>
    <row r="2" spans="1:4" x14ac:dyDescent="0.25">
      <c r="A2" t="s">
        <v>66</v>
      </c>
      <c r="B2" t="s">
        <v>95</v>
      </c>
      <c r="C2" t="s">
        <v>96</v>
      </c>
      <c r="D2" s="1">
        <v>637</v>
      </c>
    </row>
    <row r="3" spans="1:4" x14ac:dyDescent="0.25">
      <c r="A3" t="s">
        <v>66</v>
      </c>
      <c r="B3" t="s">
        <v>97</v>
      </c>
      <c r="C3" t="s">
        <v>96</v>
      </c>
      <c r="D3" s="1">
        <v>860</v>
      </c>
    </row>
    <row r="4" spans="1:4" x14ac:dyDescent="0.25">
      <c r="A4" t="s">
        <v>66</v>
      </c>
      <c r="B4" t="s">
        <v>66</v>
      </c>
      <c r="C4" t="s">
        <v>98</v>
      </c>
      <c r="D4" s="1">
        <v>686</v>
      </c>
    </row>
    <row r="5" spans="1:4" x14ac:dyDescent="0.25">
      <c r="A5" t="s">
        <v>66</v>
      </c>
      <c r="B5" t="s">
        <v>99</v>
      </c>
      <c r="C5" t="s">
        <v>100</v>
      </c>
      <c r="D5" s="1">
        <v>580</v>
      </c>
    </row>
    <row r="6" spans="1:4" x14ac:dyDescent="0.25">
      <c r="A6" t="s">
        <v>66</v>
      </c>
      <c r="B6" t="s">
        <v>101</v>
      </c>
      <c r="C6" t="s">
        <v>96</v>
      </c>
      <c r="D6" s="1">
        <v>710</v>
      </c>
    </row>
    <row r="7" spans="1:4" x14ac:dyDescent="0.25">
      <c r="A7" t="s">
        <v>66</v>
      </c>
      <c r="B7" t="s">
        <v>102</v>
      </c>
      <c r="C7" t="s">
        <v>103</v>
      </c>
      <c r="D7" s="1">
        <v>925</v>
      </c>
    </row>
    <row r="8" spans="1:4" x14ac:dyDescent="0.25">
      <c r="A8" t="s">
        <v>66</v>
      </c>
      <c r="B8" t="s">
        <v>104</v>
      </c>
      <c r="C8" t="s">
        <v>96</v>
      </c>
      <c r="D8" s="1">
        <v>596</v>
      </c>
    </row>
    <row r="9" spans="1:4" x14ac:dyDescent="0.25">
      <c r="A9" t="s">
        <v>66</v>
      </c>
      <c r="B9" t="s">
        <v>105</v>
      </c>
      <c r="C9" t="s">
        <v>103</v>
      </c>
      <c r="D9" s="1">
        <v>962</v>
      </c>
    </row>
    <row r="10" spans="1:4" x14ac:dyDescent="0.25">
      <c r="A10" t="s">
        <v>66</v>
      </c>
      <c r="B10" t="s">
        <v>106</v>
      </c>
      <c r="C10" t="s">
        <v>107</v>
      </c>
      <c r="D10" s="1">
        <v>712</v>
      </c>
    </row>
    <row r="11" spans="1:4" x14ac:dyDescent="0.25">
      <c r="A11" t="s">
        <v>66</v>
      </c>
      <c r="B11" t="s">
        <v>108</v>
      </c>
      <c r="C11" t="s">
        <v>107</v>
      </c>
      <c r="D11" s="1">
        <v>823</v>
      </c>
    </row>
    <row r="12" spans="1:4" x14ac:dyDescent="0.25">
      <c r="A12" t="s">
        <v>66</v>
      </c>
      <c r="B12" t="s">
        <v>109</v>
      </c>
      <c r="C12" t="s">
        <v>103</v>
      </c>
      <c r="D12" s="1">
        <v>674</v>
      </c>
    </row>
    <row r="13" spans="1:4" x14ac:dyDescent="0.25">
      <c r="A13" t="s">
        <v>66</v>
      </c>
      <c r="B13" t="s">
        <v>110</v>
      </c>
      <c r="C13" t="s">
        <v>111</v>
      </c>
      <c r="D13" s="1">
        <v>940</v>
      </c>
    </row>
    <row r="14" spans="1:4" x14ac:dyDescent="0.25">
      <c r="A14" t="s">
        <v>66</v>
      </c>
      <c r="B14" t="s">
        <v>112</v>
      </c>
      <c r="C14" t="s">
        <v>113</v>
      </c>
      <c r="D14" s="1">
        <v>739</v>
      </c>
    </row>
    <row r="15" spans="1:4" x14ac:dyDescent="0.25">
      <c r="A15" t="s">
        <v>66</v>
      </c>
      <c r="B15" t="s">
        <v>114</v>
      </c>
      <c r="C15" t="s">
        <v>115</v>
      </c>
      <c r="D15" s="1">
        <v>731</v>
      </c>
    </row>
    <row r="16" spans="1:4" x14ac:dyDescent="0.25">
      <c r="A16" t="s">
        <v>66</v>
      </c>
      <c r="B16" t="s">
        <v>116</v>
      </c>
      <c r="C16" t="s">
        <v>103</v>
      </c>
      <c r="D16" s="1">
        <v>90.73</v>
      </c>
    </row>
    <row r="17" spans="1:4" x14ac:dyDescent="0.25">
      <c r="A17" t="s">
        <v>66</v>
      </c>
      <c r="B17" t="s">
        <v>117</v>
      </c>
      <c r="C17" t="s">
        <v>118</v>
      </c>
      <c r="D17" s="1">
        <v>820</v>
      </c>
    </row>
    <row r="18" spans="1:4" x14ac:dyDescent="0.25">
      <c r="A18" t="s">
        <v>66</v>
      </c>
      <c r="B18" t="s">
        <v>119</v>
      </c>
      <c r="C18" t="s">
        <v>107</v>
      </c>
      <c r="D18" s="1">
        <v>892</v>
      </c>
    </row>
    <row r="19" spans="1:4" x14ac:dyDescent="0.25">
      <c r="A19" t="s">
        <v>66</v>
      </c>
      <c r="B19" t="s">
        <v>120</v>
      </c>
      <c r="C19" t="s">
        <v>96</v>
      </c>
      <c r="D19" s="1">
        <v>902</v>
      </c>
    </row>
    <row r="20" spans="1:4" x14ac:dyDescent="0.25">
      <c r="A20" t="s">
        <v>66</v>
      </c>
      <c r="B20" t="s">
        <v>121</v>
      </c>
      <c r="C20" t="s">
        <v>96</v>
      </c>
      <c r="D20" s="1">
        <v>705</v>
      </c>
    </row>
    <row r="21" spans="1:4" x14ac:dyDescent="0.25">
      <c r="A21" t="s">
        <v>66</v>
      </c>
      <c r="B21" t="s">
        <v>122</v>
      </c>
      <c r="C21" t="s">
        <v>103</v>
      </c>
      <c r="D21" s="1">
        <v>943</v>
      </c>
    </row>
    <row r="22" spans="1:4" x14ac:dyDescent="0.25">
      <c r="A22" t="s">
        <v>66</v>
      </c>
      <c r="B22" t="s">
        <v>123</v>
      </c>
      <c r="C22" t="s">
        <v>96</v>
      </c>
      <c r="D22" s="1">
        <v>714</v>
      </c>
    </row>
    <row r="23" spans="1:4" x14ac:dyDescent="0.25">
      <c r="A23" t="s">
        <v>66</v>
      </c>
      <c r="B23" t="s">
        <v>124</v>
      </c>
      <c r="C23" t="s">
        <v>113</v>
      </c>
      <c r="D23" s="1">
        <v>707</v>
      </c>
    </row>
    <row r="24" spans="1:4" x14ac:dyDescent="0.25">
      <c r="A24" t="s">
        <v>66</v>
      </c>
      <c r="B24" t="s">
        <v>125</v>
      </c>
      <c r="C24" t="s">
        <v>107</v>
      </c>
      <c r="D24" s="1">
        <v>557</v>
      </c>
    </row>
    <row r="25" spans="1:4" x14ac:dyDescent="0.25">
      <c r="A25" t="s">
        <v>66</v>
      </c>
      <c r="B25" t="s">
        <v>126</v>
      </c>
      <c r="C25" t="s">
        <v>113</v>
      </c>
      <c r="D25" s="1">
        <v>704</v>
      </c>
    </row>
    <row r="26" spans="1:4" x14ac:dyDescent="0.25">
      <c r="A26" t="s">
        <v>66</v>
      </c>
      <c r="B26" t="s">
        <v>127</v>
      </c>
      <c r="C26" t="s">
        <v>128</v>
      </c>
      <c r="D26" s="1">
        <v>903</v>
      </c>
    </row>
    <row r="27" spans="1:4" x14ac:dyDescent="0.25">
      <c r="A27" t="s">
        <v>66</v>
      </c>
      <c r="B27" t="s">
        <v>129</v>
      </c>
      <c r="C27" t="s">
        <v>128</v>
      </c>
      <c r="D27" s="1">
        <v>873</v>
      </c>
    </row>
    <row r="28" spans="1:4" x14ac:dyDescent="0.25">
      <c r="A28" t="s">
        <v>66</v>
      </c>
      <c r="B28" t="s">
        <v>130</v>
      </c>
      <c r="C28" t="s">
        <v>103</v>
      </c>
      <c r="D28" s="1">
        <v>952</v>
      </c>
    </row>
    <row r="29" spans="1:4" x14ac:dyDescent="0.25">
      <c r="A29" t="s">
        <v>66</v>
      </c>
      <c r="B29" t="s">
        <v>131</v>
      </c>
      <c r="C29" t="s">
        <v>111</v>
      </c>
      <c r="D29" s="1">
        <v>1029</v>
      </c>
    </row>
    <row r="30" spans="1:4" x14ac:dyDescent="0.25">
      <c r="A30" t="s">
        <v>66</v>
      </c>
      <c r="B30" t="s">
        <v>132</v>
      </c>
      <c r="C30" t="s">
        <v>111</v>
      </c>
      <c r="D30" s="1">
        <v>1063</v>
      </c>
    </row>
    <row r="31" spans="1:4" x14ac:dyDescent="0.25">
      <c r="A31" t="s">
        <v>66</v>
      </c>
      <c r="B31" t="s">
        <v>133</v>
      </c>
      <c r="C31" t="s">
        <v>103</v>
      </c>
      <c r="D31" s="1">
        <v>680</v>
      </c>
    </row>
    <row r="32" spans="1:4" x14ac:dyDescent="0.25">
      <c r="A32" t="s">
        <v>66</v>
      </c>
      <c r="B32" t="s">
        <v>134</v>
      </c>
      <c r="C32" t="s">
        <v>115</v>
      </c>
      <c r="D32" s="1">
        <v>732</v>
      </c>
    </row>
    <row r="33" spans="1:4" x14ac:dyDescent="0.25">
      <c r="A33" t="s">
        <v>66</v>
      </c>
      <c r="B33" t="s">
        <v>135</v>
      </c>
      <c r="C33" t="s">
        <v>100</v>
      </c>
      <c r="D33" s="1">
        <v>820</v>
      </c>
    </row>
    <row r="34" spans="1:4" x14ac:dyDescent="0.25">
      <c r="A34" t="s">
        <v>66</v>
      </c>
      <c r="B34" t="s">
        <v>136</v>
      </c>
      <c r="C34" t="s">
        <v>113</v>
      </c>
      <c r="D34" s="1">
        <v>660</v>
      </c>
    </row>
    <row r="35" spans="1:4" x14ac:dyDescent="0.25">
      <c r="A35" t="s">
        <v>66</v>
      </c>
      <c r="B35" t="s">
        <v>137</v>
      </c>
      <c r="C35" t="s">
        <v>100</v>
      </c>
      <c r="D35" s="1">
        <v>689</v>
      </c>
    </row>
    <row r="36" spans="1:4" x14ac:dyDescent="0.25">
      <c r="A36" t="s">
        <v>66</v>
      </c>
      <c r="B36" t="s">
        <v>138</v>
      </c>
      <c r="C36" t="s">
        <v>96</v>
      </c>
      <c r="D36" s="1">
        <v>739</v>
      </c>
    </row>
    <row r="37" spans="1:4" x14ac:dyDescent="0.25">
      <c r="A37" t="s">
        <v>66</v>
      </c>
      <c r="B37" t="s">
        <v>139</v>
      </c>
      <c r="C37" t="s">
        <v>100</v>
      </c>
      <c r="D37" s="1">
        <v>555</v>
      </c>
    </row>
    <row r="38" spans="1:4" x14ac:dyDescent="0.25">
      <c r="A38" t="s">
        <v>66</v>
      </c>
      <c r="B38" t="s">
        <v>140</v>
      </c>
      <c r="C38" t="s">
        <v>141</v>
      </c>
      <c r="D38" s="1">
        <v>1039</v>
      </c>
    </row>
    <row r="39" spans="1:4" x14ac:dyDescent="0.25">
      <c r="A39" t="s">
        <v>66</v>
      </c>
      <c r="B39" t="s">
        <v>142</v>
      </c>
      <c r="C39" t="s">
        <v>128</v>
      </c>
      <c r="D39" s="1">
        <v>930</v>
      </c>
    </row>
    <row r="40" spans="1:4" x14ac:dyDescent="0.25">
      <c r="A40" t="s">
        <v>66</v>
      </c>
      <c r="B40" t="s">
        <v>143</v>
      </c>
      <c r="C40" t="s">
        <v>113</v>
      </c>
      <c r="D40" s="1">
        <v>682</v>
      </c>
    </row>
    <row r="41" spans="1:4" x14ac:dyDescent="0.25">
      <c r="A41" t="s">
        <v>66</v>
      </c>
      <c r="B41" t="s">
        <v>144</v>
      </c>
      <c r="C41" t="s">
        <v>128</v>
      </c>
      <c r="D41" s="1">
        <v>688</v>
      </c>
    </row>
    <row r="42" spans="1:4" x14ac:dyDescent="0.25">
      <c r="A42" t="s">
        <v>66</v>
      </c>
      <c r="B42" t="s">
        <v>145</v>
      </c>
      <c r="C42" t="s">
        <v>111</v>
      </c>
      <c r="D42" s="1">
        <v>710</v>
      </c>
    </row>
    <row r="43" spans="1:4" x14ac:dyDescent="0.25">
      <c r="A43" t="s">
        <v>66</v>
      </c>
      <c r="B43" t="s">
        <v>146</v>
      </c>
      <c r="C43" t="s">
        <v>96</v>
      </c>
      <c r="D43" s="1">
        <v>542</v>
      </c>
    </row>
    <row r="44" spans="1:4" x14ac:dyDescent="0.25">
      <c r="A44" t="s">
        <v>66</v>
      </c>
      <c r="B44" t="s">
        <v>147</v>
      </c>
      <c r="C44" t="s">
        <v>115</v>
      </c>
      <c r="D44" s="1">
        <v>716</v>
      </c>
    </row>
    <row r="45" spans="1:4" x14ac:dyDescent="0.25">
      <c r="A45" t="s">
        <v>66</v>
      </c>
      <c r="B45" t="s">
        <v>148</v>
      </c>
      <c r="C45" t="s">
        <v>100</v>
      </c>
      <c r="D45" s="1">
        <v>720</v>
      </c>
    </row>
    <row r="46" spans="1:4" x14ac:dyDescent="0.25">
      <c r="A46" t="s">
        <v>66</v>
      </c>
      <c r="B46" t="s">
        <v>149</v>
      </c>
      <c r="C46" t="s">
        <v>111</v>
      </c>
      <c r="D46" s="1">
        <v>912</v>
      </c>
    </row>
    <row r="47" spans="1:4" x14ac:dyDescent="0.25">
      <c r="A47" t="s">
        <v>66</v>
      </c>
      <c r="B47" t="s">
        <v>150</v>
      </c>
      <c r="C47" t="s">
        <v>100</v>
      </c>
      <c r="D47" s="1">
        <v>641</v>
      </c>
    </row>
    <row r="48" spans="1:4" x14ac:dyDescent="0.25">
      <c r="A48" t="s">
        <v>66</v>
      </c>
      <c r="B48" t="s">
        <v>151</v>
      </c>
      <c r="C48" t="s">
        <v>96</v>
      </c>
      <c r="D48" s="1">
        <v>690</v>
      </c>
    </row>
    <row r="49" spans="1:4" x14ac:dyDescent="0.25">
      <c r="A49" t="s">
        <v>66</v>
      </c>
      <c r="B49" t="s">
        <v>152</v>
      </c>
      <c r="C49" t="s">
        <v>96</v>
      </c>
      <c r="D49" s="1">
        <v>663</v>
      </c>
    </row>
    <row r="50" spans="1:4" x14ac:dyDescent="0.25">
      <c r="A50" t="s">
        <v>66</v>
      </c>
      <c r="B50" t="s">
        <v>153</v>
      </c>
      <c r="C50" t="s">
        <v>103</v>
      </c>
      <c r="D50" s="1">
        <v>1100</v>
      </c>
    </row>
    <row r="51" spans="1:4" x14ac:dyDescent="0.25">
      <c r="A51" t="s">
        <v>66</v>
      </c>
      <c r="B51" t="s">
        <v>154</v>
      </c>
      <c r="C51" t="s">
        <v>115</v>
      </c>
      <c r="D51" s="1">
        <v>753</v>
      </c>
    </row>
    <row r="52" spans="1:4" x14ac:dyDescent="0.25">
      <c r="A52" t="s">
        <v>66</v>
      </c>
      <c r="B52" t="s">
        <v>155</v>
      </c>
      <c r="C52" t="s">
        <v>118</v>
      </c>
      <c r="D52" s="1">
        <v>965</v>
      </c>
    </row>
    <row r="53" spans="1:4" x14ac:dyDescent="0.25">
      <c r="A53" t="s">
        <v>66</v>
      </c>
      <c r="B53" t="s">
        <v>156</v>
      </c>
      <c r="C53" t="s">
        <v>115</v>
      </c>
      <c r="D53" s="1">
        <v>690</v>
      </c>
    </row>
    <row r="54" spans="1:4" x14ac:dyDescent="0.25">
      <c r="A54" t="s">
        <v>66</v>
      </c>
      <c r="B54" t="s">
        <v>157</v>
      </c>
      <c r="C54" t="s">
        <v>107</v>
      </c>
      <c r="D54" s="1">
        <v>811</v>
      </c>
    </row>
    <row r="55" spans="1:4" x14ac:dyDescent="0.25">
      <c r="A55" t="s">
        <v>66</v>
      </c>
      <c r="B55" t="s">
        <v>158</v>
      </c>
      <c r="C55" t="s">
        <v>113</v>
      </c>
      <c r="D55" s="1">
        <v>676</v>
      </c>
    </row>
    <row r="56" spans="1:4" x14ac:dyDescent="0.25">
      <c r="A56" t="s">
        <v>66</v>
      </c>
      <c r="B56" t="s">
        <v>159</v>
      </c>
      <c r="C56" t="s">
        <v>160</v>
      </c>
      <c r="D56" s="1">
        <v>929</v>
      </c>
    </row>
    <row r="57" spans="1:4" x14ac:dyDescent="0.25">
      <c r="A57" t="s">
        <v>66</v>
      </c>
      <c r="B57" t="s">
        <v>161</v>
      </c>
      <c r="C57" t="s">
        <v>113</v>
      </c>
      <c r="D57" s="1">
        <v>708</v>
      </c>
    </row>
    <row r="58" spans="1:4" x14ac:dyDescent="0.25">
      <c r="A58" t="s">
        <v>66</v>
      </c>
      <c r="B58" t="s">
        <v>162</v>
      </c>
      <c r="C58" t="s">
        <v>163</v>
      </c>
      <c r="D58" s="1">
        <v>1080</v>
      </c>
    </row>
    <row r="59" spans="1:4" x14ac:dyDescent="0.25">
      <c r="A59" t="s">
        <v>66</v>
      </c>
      <c r="B59" t="s">
        <v>164</v>
      </c>
      <c r="C59" t="s">
        <v>100</v>
      </c>
      <c r="D59" s="1">
        <v>655</v>
      </c>
    </row>
    <row r="60" spans="1:4" x14ac:dyDescent="0.25">
      <c r="A60" t="s">
        <v>66</v>
      </c>
      <c r="B60" t="s">
        <v>165</v>
      </c>
      <c r="C60" t="s">
        <v>111</v>
      </c>
      <c r="D60" s="1">
        <v>901</v>
      </c>
    </row>
    <row r="61" spans="1:4" x14ac:dyDescent="0.25">
      <c r="A61" t="s">
        <v>66</v>
      </c>
      <c r="B61" t="s">
        <v>166</v>
      </c>
      <c r="C61" t="s">
        <v>103</v>
      </c>
      <c r="D61" s="1">
        <v>1130</v>
      </c>
    </row>
    <row r="62" spans="1:4" x14ac:dyDescent="0.25">
      <c r="A62" t="s">
        <v>66</v>
      </c>
      <c r="B62" t="s">
        <v>167</v>
      </c>
      <c r="C62" t="s">
        <v>103</v>
      </c>
      <c r="D62" s="1">
        <v>1015</v>
      </c>
    </row>
    <row r="63" spans="1:4" x14ac:dyDescent="0.25">
      <c r="A63" t="s">
        <v>66</v>
      </c>
      <c r="B63" t="s">
        <v>168</v>
      </c>
      <c r="C63" t="s">
        <v>103</v>
      </c>
      <c r="D63" s="1">
        <v>1169</v>
      </c>
    </row>
    <row r="64" spans="1:4" x14ac:dyDescent="0.25">
      <c r="A64" t="s">
        <v>66</v>
      </c>
      <c r="B64" t="s">
        <v>169</v>
      </c>
      <c r="C64" t="s">
        <v>105</v>
      </c>
      <c r="D64" s="1">
        <v>825</v>
      </c>
    </row>
    <row r="65" spans="1:4" x14ac:dyDescent="0.25">
      <c r="A65" t="s">
        <v>66</v>
      </c>
      <c r="B65" t="s">
        <v>170</v>
      </c>
      <c r="C65" t="s">
        <v>128</v>
      </c>
      <c r="D65" s="1">
        <v>700</v>
      </c>
    </row>
    <row r="66" spans="1:4" x14ac:dyDescent="0.25">
      <c r="A66" t="s">
        <v>66</v>
      </c>
      <c r="B66" t="s">
        <v>171</v>
      </c>
      <c r="C66" t="s">
        <v>113</v>
      </c>
      <c r="D66" s="1">
        <v>700</v>
      </c>
    </row>
    <row r="67" spans="1:4" x14ac:dyDescent="0.25">
      <c r="A67" t="s">
        <v>66</v>
      </c>
      <c r="B67" t="s">
        <v>172</v>
      </c>
      <c r="C67" t="s">
        <v>103</v>
      </c>
      <c r="D67" s="1">
        <v>871</v>
      </c>
    </row>
    <row r="68" spans="1:4" x14ac:dyDescent="0.25">
      <c r="A68" t="s">
        <v>66</v>
      </c>
      <c r="B68" t="s">
        <v>173</v>
      </c>
      <c r="C68" t="s">
        <v>103</v>
      </c>
      <c r="D68" s="1">
        <v>840</v>
      </c>
    </row>
    <row r="69" spans="1:4" x14ac:dyDescent="0.25">
      <c r="A69" t="s">
        <v>66</v>
      </c>
      <c r="B69" t="s">
        <v>174</v>
      </c>
      <c r="C69" t="s">
        <v>128</v>
      </c>
      <c r="D69" s="1">
        <v>890</v>
      </c>
    </row>
    <row r="70" spans="1:4" x14ac:dyDescent="0.25">
      <c r="A70" t="s">
        <v>66</v>
      </c>
      <c r="B70" t="s">
        <v>175</v>
      </c>
      <c r="C70" t="s">
        <v>103</v>
      </c>
      <c r="D70" s="1">
        <v>920</v>
      </c>
    </row>
    <row r="71" spans="1:4" x14ac:dyDescent="0.25">
      <c r="A71" t="s">
        <v>66</v>
      </c>
      <c r="B71" t="s">
        <v>176</v>
      </c>
      <c r="C71" t="s">
        <v>103</v>
      </c>
      <c r="D71" s="1">
        <v>1000</v>
      </c>
    </row>
    <row r="72" spans="1:4" x14ac:dyDescent="0.25">
      <c r="A72" t="s">
        <v>66</v>
      </c>
      <c r="B72" t="s">
        <v>177</v>
      </c>
      <c r="C72" t="s">
        <v>103</v>
      </c>
      <c r="D72" s="1">
        <v>921</v>
      </c>
    </row>
    <row r="73" spans="1:4" x14ac:dyDescent="0.25">
      <c r="A73" t="s">
        <v>66</v>
      </c>
      <c r="B73" t="s">
        <v>178</v>
      </c>
      <c r="C73" t="s">
        <v>103</v>
      </c>
      <c r="D73" s="1">
        <v>836</v>
      </c>
    </row>
    <row r="74" spans="1:4" x14ac:dyDescent="0.25">
      <c r="A74" t="s">
        <v>66</v>
      </c>
      <c r="B74" t="s">
        <v>179</v>
      </c>
      <c r="C74" t="s">
        <v>100</v>
      </c>
      <c r="D74" s="1">
        <v>750</v>
      </c>
    </row>
    <row r="75" spans="1:4" x14ac:dyDescent="0.25">
      <c r="A75" t="s">
        <v>66</v>
      </c>
      <c r="B75" t="s">
        <v>180</v>
      </c>
      <c r="C75" t="s">
        <v>100</v>
      </c>
      <c r="D75" s="1">
        <v>661</v>
      </c>
    </row>
    <row r="76" spans="1:4" x14ac:dyDescent="0.25">
      <c r="A76" t="s">
        <v>66</v>
      </c>
      <c r="B76" t="s">
        <v>181</v>
      </c>
      <c r="C76" t="s">
        <v>113</v>
      </c>
      <c r="D76" s="1">
        <v>676</v>
      </c>
    </row>
    <row r="77" spans="1:4" x14ac:dyDescent="0.25">
      <c r="A77" t="s">
        <v>66</v>
      </c>
      <c r="B77" t="s">
        <v>182</v>
      </c>
      <c r="C77" t="s">
        <v>103</v>
      </c>
      <c r="D77" s="1">
        <v>1118</v>
      </c>
    </row>
    <row r="78" spans="1:4" x14ac:dyDescent="0.25">
      <c r="A78" t="s">
        <v>66</v>
      </c>
      <c r="B78" t="s">
        <v>183</v>
      </c>
      <c r="C78" t="s">
        <v>113</v>
      </c>
      <c r="D78" s="1">
        <v>690</v>
      </c>
    </row>
    <row r="79" spans="1:4" x14ac:dyDescent="0.25">
      <c r="A79" t="s">
        <v>66</v>
      </c>
      <c r="B79" t="s">
        <v>184</v>
      </c>
      <c r="C79" s="2"/>
      <c r="D79" s="1">
        <v>680</v>
      </c>
    </row>
    <row r="80" spans="1:4" x14ac:dyDescent="0.25">
      <c r="A80" t="s">
        <v>66</v>
      </c>
      <c r="B80" t="s">
        <v>185</v>
      </c>
      <c r="C80" t="s">
        <v>113</v>
      </c>
      <c r="D80" s="1">
        <v>740</v>
      </c>
    </row>
    <row r="81" spans="1:4" x14ac:dyDescent="0.25">
      <c r="A81" t="s">
        <v>66</v>
      </c>
      <c r="B81" t="s">
        <v>186</v>
      </c>
      <c r="C81" t="s">
        <v>103</v>
      </c>
      <c r="D81" s="1">
        <v>836</v>
      </c>
    </row>
    <row r="82" spans="1:4" x14ac:dyDescent="0.25">
      <c r="A82" t="s">
        <v>66</v>
      </c>
      <c r="B82" t="s">
        <v>187</v>
      </c>
      <c r="C82" t="s">
        <v>115</v>
      </c>
      <c r="D82" s="1">
        <v>721</v>
      </c>
    </row>
    <row r="83" spans="1:4" x14ac:dyDescent="0.25">
      <c r="A83" t="s">
        <v>66</v>
      </c>
      <c r="B83" t="s">
        <v>188</v>
      </c>
      <c r="C83" t="s">
        <v>113</v>
      </c>
      <c r="D83" s="1">
        <v>405</v>
      </c>
    </row>
    <row r="84" spans="1:4" x14ac:dyDescent="0.25">
      <c r="A84" t="s">
        <v>66</v>
      </c>
      <c r="B84" t="s">
        <v>189</v>
      </c>
      <c r="C84" t="s">
        <v>190</v>
      </c>
      <c r="D84" s="1">
        <v>725</v>
      </c>
    </row>
    <row r="85" spans="1:4" x14ac:dyDescent="0.25">
      <c r="A85" t="s">
        <v>66</v>
      </c>
      <c r="B85" t="s">
        <v>191</v>
      </c>
      <c r="C85" t="s">
        <v>103</v>
      </c>
      <c r="D85" s="1">
        <v>780</v>
      </c>
    </row>
    <row r="86" spans="1:4" x14ac:dyDescent="0.25">
      <c r="A86" t="s">
        <v>66</v>
      </c>
      <c r="B86" t="s">
        <v>192</v>
      </c>
      <c r="C86" t="s">
        <v>111</v>
      </c>
      <c r="D86" s="1">
        <v>1012</v>
      </c>
    </row>
    <row r="87" spans="1:4" x14ac:dyDescent="0.25">
      <c r="A87" t="s">
        <v>66</v>
      </c>
      <c r="B87" t="s">
        <v>193</v>
      </c>
      <c r="C87" t="s">
        <v>194</v>
      </c>
      <c r="D87" s="1">
        <v>877</v>
      </c>
    </row>
    <row r="88" spans="1:4" x14ac:dyDescent="0.25">
      <c r="A88" t="s">
        <v>66</v>
      </c>
      <c r="B88" t="s">
        <v>195</v>
      </c>
      <c r="C88" t="s">
        <v>196</v>
      </c>
      <c r="D88" s="1">
        <v>714</v>
      </c>
    </row>
    <row r="89" spans="1:4" x14ac:dyDescent="0.25">
      <c r="A89" t="s">
        <v>72</v>
      </c>
      <c r="B89" t="s">
        <v>197</v>
      </c>
      <c r="C89" t="s">
        <v>198</v>
      </c>
      <c r="D89" s="1">
        <v>612</v>
      </c>
    </row>
    <row r="90" spans="1:4" x14ac:dyDescent="0.25">
      <c r="A90" t="s">
        <v>72</v>
      </c>
      <c r="B90" t="s">
        <v>199</v>
      </c>
      <c r="C90" t="s">
        <v>198</v>
      </c>
      <c r="D90" s="1">
        <v>600</v>
      </c>
    </row>
    <row r="91" spans="1:4" x14ac:dyDescent="0.25">
      <c r="A91" t="s">
        <v>72</v>
      </c>
      <c r="B91" t="s">
        <v>200</v>
      </c>
      <c r="C91" s="2"/>
      <c r="D91" s="1">
        <v>444</v>
      </c>
    </row>
    <row r="92" spans="1:4" x14ac:dyDescent="0.25">
      <c r="A92" t="s">
        <v>72</v>
      </c>
      <c r="B92" t="s">
        <v>201</v>
      </c>
      <c r="C92" t="s">
        <v>202</v>
      </c>
      <c r="D92" s="1">
        <v>1000</v>
      </c>
    </row>
    <row r="93" spans="1:4" x14ac:dyDescent="0.25">
      <c r="A93" t="s">
        <v>72</v>
      </c>
      <c r="B93" t="s">
        <v>203</v>
      </c>
      <c r="C93" s="2"/>
      <c r="D93" s="1">
        <v>638</v>
      </c>
    </row>
    <row r="94" spans="1:4" x14ac:dyDescent="0.25">
      <c r="A94" t="s">
        <v>72</v>
      </c>
      <c r="B94" t="s">
        <v>204</v>
      </c>
      <c r="C94" t="s">
        <v>205</v>
      </c>
      <c r="D94" s="1">
        <v>633</v>
      </c>
    </row>
    <row r="95" spans="1:4" x14ac:dyDescent="0.25">
      <c r="A95" t="s">
        <v>72</v>
      </c>
      <c r="B95" t="s">
        <v>206</v>
      </c>
      <c r="C95" t="s">
        <v>202</v>
      </c>
      <c r="D95" s="1">
        <v>804</v>
      </c>
    </row>
    <row r="96" spans="1:4" x14ac:dyDescent="0.25">
      <c r="A96" t="s">
        <v>72</v>
      </c>
      <c r="B96" t="s">
        <v>207</v>
      </c>
      <c r="C96" t="s">
        <v>208</v>
      </c>
      <c r="D96" s="1">
        <v>644</v>
      </c>
    </row>
    <row r="97" spans="1:4" x14ac:dyDescent="0.25">
      <c r="A97" t="s">
        <v>72</v>
      </c>
      <c r="B97" t="s">
        <v>209</v>
      </c>
      <c r="C97" t="s">
        <v>205</v>
      </c>
      <c r="D97" s="1">
        <v>663</v>
      </c>
    </row>
    <row r="98" spans="1:4" x14ac:dyDescent="0.25">
      <c r="A98" t="s">
        <v>72</v>
      </c>
      <c r="B98" t="s">
        <v>210</v>
      </c>
      <c r="C98" t="s">
        <v>202</v>
      </c>
      <c r="D98" s="1">
        <v>862</v>
      </c>
    </row>
    <row r="99" spans="1:4" x14ac:dyDescent="0.25">
      <c r="A99" t="s">
        <v>72</v>
      </c>
      <c r="B99" t="s">
        <v>211</v>
      </c>
      <c r="C99" t="s">
        <v>198</v>
      </c>
      <c r="D99" s="1">
        <v>520</v>
      </c>
    </row>
    <row r="100" spans="1:4" x14ac:dyDescent="0.25">
      <c r="A100" t="s">
        <v>72</v>
      </c>
      <c r="B100" t="s">
        <v>212</v>
      </c>
      <c r="C100" t="s">
        <v>198</v>
      </c>
      <c r="D100" s="1">
        <v>589</v>
      </c>
    </row>
    <row r="101" spans="1:4" x14ac:dyDescent="0.25">
      <c r="A101" t="s">
        <v>72</v>
      </c>
      <c r="B101" t="s">
        <v>213</v>
      </c>
      <c r="C101" t="s">
        <v>205</v>
      </c>
      <c r="D101" s="1">
        <v>646</v>
      </c>
    </row>
    <row r="102" spans="1:4" x14ac:dyDescent="0.25">
      <c r="A102" t="s">
        <v>72</v>
      </c>
      <c r="B102" t="s">
        <v>214</v>
      </c>
      <c r="C102" t="s">
        <v>202</v>
      </c>
      <c r="D102" s="1">
        <v>901</v>
      </c>
    </row>
    <row r="103" spans="1:4" x14ac:dyDescent="0.25">
      <c r="A103" t="s">
        <v>72</v>
      </c>
      <c r="B103" t="s">
        <v>215</v>
      </c>
      <c r="C103" t="s">
        <v>205</v>
      </c>
      <c r="D103" s="1">
        <v>656</v>
      </c>
    </row>
    <row r="104" spans="1:4" x14ac:dyDescent="0.25">
      <c r="A104" t="s">
        <v>72</v>
      </c>
      <c r="B104" t="s">
        <v>216</v>
      </c>
      <c r="C104" s="2"/>
      <c r="D104" s="1">
        <v>808</v>
      </c>
    </row>
    <row r="105" spans="1:4" x14ac:dyDescent="0.25">
      <c r="A105" t="s">
        <v>72</v>
      </c>
      <c r="B105" t="s">
        <v>217</v>
      </c>
      <c r="C105" t="s">
        <v>218</v>
      </c>
      <c r="D105" s="1">
        <v>560</v>
      </c>
    </row>
    <row r="106" spans="1:4" x14ac:dyDescent="0.25">
      <c r="A106" t="s">
        <v>72</v>
      </c>
      <c r="B106" t="s">
        <v>219</v>
      </c>
      <c r="C106" t="s">
        <v>220</v>
      </c>
      <c r="D106" s="1">
        <v>660</v>
      </c>
    </row>
    <row r="107" spans="1:4" x14ac:dyDescent="0.25">
      <c r="A107" t="s">
        <v>72</v>
      </c>
      <c r="B107" t="s">
        <v>221</v>
      </c>
      <c r="C107" t="s">
        <v>222</v>
      </c>
      <c r="D107" s="1">
        <v>650</v>
      </c>
    </row>
    <row r="108" spans="1:4" x14ac:dyDescent="0.25">
      <c r="A108" t="s">
        <v>72</v>
      </c>
      <c r="B108" t="s">
        <v>223</v>
      </c>
      <c r="C108" t="s">
        <v>224</v>
      </c>
      <c r="D108" s="1">
        <v>671</v>
      </c>
    </row>
    <row r="109" spans="1:4" x14ac:dyDescent="0.25">
      <c r="A109" t="s">
        <v>72</v>
      </c>
      <c r="B109" t="s">
        <v>225</v>
      </c>
      <c r="C109" t="s">
        <v>205</v>
      </c>
      <c r="D109" s="1">
        <v>676</v>
      </c>
    </row>
    <row r="110" spans="1:4" x14ac:dyDescent="0.25">
      <c r="A110" t="s">
        <v>72</v>
      </c>
      <c r="B110" t="s">
        <v>226</v>
      </c>
      <c r="C110" t="s">
        <v>227</v>
      </c>
      <c r="D110" s="1">
        <v>720</v>
      </c>
    </row>
    <row r="111" spans="1:4" x14ac:dyDescent="0.25">
      <c r="A111" t="s">
        <v>72</v>
      </c>
      <c r="B111" t="s">
        <v>228</v>
      </c>
      <c r="C111" t="s">
        <v>205</v>
      </c>
      <c r="D111" s="1">
        <v>610</v>
      </c>
    </row>
    <row r="112" spans="1:4" x14ac:dyDescent="0.25">
      <c r="A112" t="s">
        <v>72</v>
      </c>
      <c r="B112" t="s">
        <v>229</v>
      </c>
      <c r="C112" t="s">
        <v>205</v>
      </c>
      <c r="D112" s="1">
        <v>646</v>
      </c>
    </row>
    <row r="113" spans="1:4" x14ac:dyDescent="0.25">
      <c r="A113" t="s">
        <v>72</v>
      </c>
      <c r="B113" t="s">
        <v>230</v>
      </c>
      <c r="C113" t="s">
        <v>198</v>
      </c>
      <c r="D113" s="1">
        <v>729</v>
      </c>
    </row>
    <row r="114" spans="1:4" x14ac:dyDescent="0.25">
      <c r="A114" t="s">
        <v>72</v>
      </c>
      <c r="B114" t="s">
        <v>231</v>
      </c>
      <c r="C114" t="s">
        <v>205</v>
      </c>
      <c r="D114" s="1">
        <v>686</v>
      </c>
    </row>
    <row r="115" spans="1:4" x14ac:dyDescent="0.25">
      <c r="A115" t="s">
        <v>72</v>
      </c>
      <c r="B115" t="s">
        <v>232</v>
      </c>
      <c r="C115" s="2"/>
      <c r="D115" s="1">
        <v>738</v>
      </c>
    </row>
    <row r="116" spans="1:4" x14ac:dyDescent="0.25">
      <c r="A116" t="s">
        <v>72</v>
      </c>
      <c r="B116" t="s">
        <v>233</v>
      </c>
      <c r="C116" t="s">
        <v>205</v>
      </c>
      <c r="D116" s="1">
        <v>646</v>
      </c>
    </row>
    <row r="117" spans="1:4" x14ac:dyDescent="0.25">
      <c r="A117" t="s">
        <v>72</v>
      </c>
      <c r="B117" t="s">
        <v>234</v>
      </c>
      <c r="C117" t="s">
        <v>208</v>
      </c>
      <c r="D117" s="1">
        <v>707</v>
      </c>
    </row>
    <row r="118" spans="1:4" x14ac:dyDescent="0.25">
      <c r="A118" t="s">
        <v>72</v>
      </c>
      <c r="B118" t="s">
        <v>235</v>
      </c>
      <c r="C118" t="s">
        <v>205</v>
      </c>
      <c r="D118" s="1">
        <v>660</v>
      </c>
    </row>
    <row r="119" spans="1:4" x14ac:dyDescent="0.25">
      <c r="A119" t="s">
        <v>72</v>
      </c>
      <c r="B119" t="s">
        <v>236</v>
      </c>
      <c r="C119" t="s">
        <v>237</v>
      </c>
      <c r="D119" s="1">
        <v>824</v>
      </c>
    </row>
    <row r="120" spans="1:4" x14ac:dyDescent="0.25">
      <c r="A120" t="s">
        <v>72</v>
      </c>
      <c r="B120" t="s">
        <v>238</v>
      </c>
      <c r="C120" t="s">
        <v>205</v>
      </c>
      <c r="D120" s="1">
        <v>615</v>
      </c>
    </row>
    <row r="121" spans="1:4" x14ac:dyDescent="0.25">
      <c r="A121" t="s">
        <v>72</v>
      </c>
      <c r="B121" t="s">
        <v>239</v>
      </c>
      <c r="C121" t="s">
        <v>202</v>
      </c>
      <c r="D121" s="1">
        <v>821</v>
      </c>
    </row>
    <row r="122" spans="1:4" x14ac:dyDescent="0.25">
      <c r="A122" t="s">
        <v>72</v>
      </c>
      <c r="B122" t="s">
        <v>240</v>
      </c>
      <c r="C122" t="s">
        <v>205</v>
      </c>
      <c r="D122" s="1">
        <v>660</v>
      </c>
    </row>
    <row r="123" spans="1:4" x14ac:dyDescent="0.25">
      <c r="A123" t="s">
        <v>72</v>
      </c>
      <c r="B123" t="s">
        <v>241</v>
      </c>
      <c r="C123" s="2"/>
      <c r="D123" s="1">
        <v>515</v>
      </c>
    </row>
    <row r="124" spans="1:4" x14ac:dyDescent="0.25">
      <c r="A124" t="s">
        <v>72</v>
      </c>
      <c r="B124" t="s">
        <v>72</v>
      </c>
      <c r="C124" t="s">
        <v>205</v>
      </c>
      <c r="D124" s="1">
        <v>628</v>
      </c>
    </row>
    <row r="125" spans="1:4" x14ac:dyDescent="0.25">
      <c r="A125" t="s">
        <v>72</v>
      </c>
      <c r="B125" t="s">
        <v>242</v>
      </c>
      <c r="C125" t="s">
        <v>205</v>
      </c>
      <c r="D125" s="1">
        <v>660</v>
      </c>
    </row>
    <row r="126" spans="1:4" x14ac:dyDescent="0.25">
      <c r="A126" t="s">
        <v>72</v>
      </c>
      <c r="B126" t="s">
        <v>243</v>
      </c>
      <c r="C126" t="s">
        <v>202</v>
      </c>
      <c r="D126" s="1">
        <v>870</v>
      </c>
    </row>
    <row r="127" spans="1:4" x14ac:dyDescent="0.25">
      <c r="A127" t="s">
        <v>72</v>
      </c>
      <c r="B127" t="s">
        <v>244</v>
      </c>
      <c r="C127" t="s">
        <v>208</v>
      </c>
      <c r="D127" s="1">
        <v>627</v>
      </c>
    </row>
    <row r="128" spans="1:4" x14ac:dyDescent="0.25">
      <c r="A128" t="s">
        <v>72</v>
      </c>
      <c r="B128" t="s">
        <v>245</v>
      </c>
      <c r="C128" t="s">
        <v>227</v>
      </c>
      <c r="D128" s="1">
        <v>646</v>
      </c>
    </row>
    <row r="129" spans="1:4" x14ac:dyDescent="0.25">
      <c r="A129" t="s">
        <v>72</v>
      </c>
      <c r="B129" t="s">
        <v>246</v>
      </c>
      <c r="C129" t="s">
        <v>205</v>
      </c>
      <c r="D129" s="1">
        <v>614</v>
      </c>
    </row>
    <row r="130" spans="1:4" x14ac:dyDescent="0.25">
      <c r="A130" t="s">
        <v>72</v>
      </c>
      <c r="B130" t="s">
        <v>247</v>
      </c>
      <c r="C130" s="2"/>
      <c r="D130" s="1">
        <v>653</v>
      </c>
    </row>
    <row r="131" spans="1:4" x14ac:dyDescent="0.25">
      <c r="A131" t="s">
        <v>72</v>
      </c>
      <c r="B131" t="s">
        <v>248</v>
      </c>
      <c r="C131" t="s">
        <v>249</v>
      </c>
      <c r="D131" s="1">
        <v>700</v>
      </c>
    </row>
    <row r="132" spans="1:4" x14ac:dyDescent="0.25">
      <c r="A132" t="s">
        <v>72</v>
      </c>
      <c r="B132" t="s">
        <v>250</v>
      </c>
      <c r="C132" t="s">
        <v>202</v>
      </c>
      <c r="D132" s="1">
        <v>912</v>
      </c>
    </row>
    <row r="133" spans="1:4" x14ac:dyDescent="0.25">
      <c r="A133" t="s">
        <v>72</v>
      </c>
      <c r="B133" t="s">
        <v>251</v>
      </c>
      <c r="C133" t="s">
        <v>252</v>
      </c>
      <c r="D133" s="1">
        <v>720</v>
      </c>
    </row>
    <row r="134" spans="1:4" x14ac:dyDescent="0.25">
      <c r="A134" t="s">
        <v>72</v>
      </c>
      <c r="B134" t="s">
        <v>253</v>
      </c>
      <c r="C134" t="s">
        <v>205</v>
      </c>
      <c r="D134" s="1">
        <v>656</v>
      </c>
    </row>
    <row r="135" spans="1:4" x14ac:dyDescent="0.25">
      <c r="A135" t="s">
        <v>72</v>
      </c>
      <c r="B135" t="s">
        <v>254</v>
      </c>
      <c r="C135" t="s">
        <v>198</v>
      </c>
      <c r="D135" s="1">
        <v>362</v>
      </c>
    </row>
    <row r="136" spans="1:4" x14ac:dyDescent="0.25">
      <c r="A136" t="s">
        <v>72</v>
      </c>
      <c r="B136" t="s">
        <v>255</v>
      </c>
      <c r="C136" t="s">
        <v>224</v>
      </c>
      <c r="D136" s="1">
        <v>642</v>
      </c>
    </row>
    <row r="137" spans="1:4" x14ac:dyDescent="0.25">
      <c r="A137" t="s">
        <v>72</v>
      </c>
      <c r="B137" t="s">
        <v>256</v>
      </c>
      <c r="C137" t="s">
        <v>198</v>
      </c>
      <c r="D137" s="1">
        <v>763</v>
      </c>
    </row>
    <row r="138" spans="1:4" x14ac:dyDescent="0.25">
      <c r="A138" t="s">
        <v>72</v>
      </c>
      <c r="B138" t="s">
        <v>257</v>
      </c>
      <c r="C138" t="s">
        <v>252</v>
      </c>
      <c r="D138" s="1">
        <v>780</v>
      </c>
    </row>
    <row r="139" spans="1:4" x14ac:dyDescent="0.25">
      <c r="A139" t="s">
        <v>72</v>
      </c>
      <c r="B139" t="s">
        <v>258</v>
      </c>
      <c r="C139" t="s">
        <v>202</v>
      </c>
      <c r="D139" s="1">
        <v>745</v>
      </c>
    </row>
    <row r="140" spans="1:4" x14ac:dyDescent="0.25">
      <c r="A140" t="s">
        <v>72</v>
      </c>
      <c r="B140" t="s">
        <v>259</v>
      </c>
      <c r="C140" t="s">
        <v>208</v>
      </c>
      <c r="D140" s="1">
        <v>650</v>
      </c>
    </row>
    <row r="141" spans="1:4" x14ac:dyDescent="0.25">
      <c r="A141" t="s">
        <v>72</v>
      </c>
      <c r="B141" t="s">
        <v>260</v>
      </c>
      <c r="C141" s="2"/>
      <c r="D141" s="1">
        <v>645</v>
      </c>
    </row>
    <row r="142" spans="1:4" x14ac:dyDescent="0.25">
      <c r="A142" t="s">
        <v>72</v>
      </c>
      <c r="B142" t="s">
        <v>261</v>
      </c>
      <c r="C142" s="2"/>
      <c r="D142" s="1">
        <v>775</v>
      </c>
    </row>
    <row r="143" spans="1:4" x14ac:dyDescent="0.25">
      <c r="A143" t="s">
        <v>72</v>
      </c>
      <c r="B143" t="s">
        <v>262</v>
      </c>
      <c r="C143" t="s">
        <v>205</v>
      </c>
      <c r="D143" s="1">
        <v>580</v>
      </c>
    </row>
    <row r="144" spans="1:4" x14ac:dyDescent="0.25">
      <c r="A144" t="s">
        <v>72</v>
      </c>
      <c r="B144" t="s">
        <v>263</v>
      </c>
      <c r="C144" t="s">
        <v>198</v>
      </c>
      <c r="D144" s="1">
        <v>544</v>
      </c>
    </row>
    <row r="145" spans="1:4" x14ac:dyDescent="0.25">
      <c r="A145" t="s">
        <v>72</v>
      </c>
      <c r="B145" t="s">
        <v>264</v>
      </c>
      <c r="C145" s="2"/>
      <c r="D145" s="1">
        <v>646</v>
      </c>
    </row>
    <row r="146" spans="1:4" x14ac:dyDescent="0.25">
      <c r="A146" t="s">
        <v>72</v>
      </c>
      <c r="B146" t="s">
        <v>265</v>
      </c>
      <c r="C146" t="s">
        <v>266</v>
      </c>
      <c r="D146" s="1">
        <v>654</v>
      </c>
    </row>
    <row r="147" spans="1:4" x14ac:dyDescent="0.25">
      <c r="A147" t="s">
        <v>72</v>
      </c>
      <c r="B147" t="s">
        <v>267</v>
      </c>
      <c r="C147" t="s">
        <v>202</v>
      </c>
      <c r="D147" s="1">
        <v>670</v>
      </c>
    </row>
    <row r="148" spans="1:4" x14ac:dyDescent="0.25">
      <c r="A148" t="s">
        <v>72</v>
      </c>
      <c r="B148" t="s">
        <v>268</v>
      </c>
      <c r="C148" t="s">
        <v>198</v>
      </c>
      <c r="D148" s="1">
        <v>740</v>
      </c>
    </row>
    <row r="149" spans="1:4" x14ac:dyDescent="0.25">
      <c r="A149" t="s">
        <v>72</v>
      </c>
      <c r="B149" t="s">
        <v>269</v>
      </c>
      <c r="C149" t="s">
        <v>205</v>
      </c>
      <c r="D149" s="1">
        <v>635</v>
      </c>
    </row>
    <row r="150" spans="1:4" x14ac:dyDescent="0.25">
      <c r="A150" t="s">
        <v>72</v>
      </c>
      <c r="B150" t="s">
        <v>270</v>
      </c>
      <c r="C150" t="s">
        <v>202</v>
      </c>
      <c r="D150" s="1">
        <v>900</v>
      </c>
    </row>
    <row r="151" spans="1:4" x14ac:dyDescent="0.25">
      <c r="A151" t="s">
        <v>72</v>
      </c>
      <c r="B151" t="s">
        <v>271</v>
      </c>
      <c r="C151" t="s">
        <v>205</v>
      </c>
      <c r="D151" s="1">
        <v>671</v>
      </c>
    </row>
    <row r="152" spans="1:4" x14ac:dyDescent="0.25">
      <c r="A152" t="s">
        <v>72</v>
      </c>
      <c r="B152" t="s">
        <v>272</v>
      </c>
      <c r="C152" t="s">
        <v>252</v>
      </c>
      <c r="D152" s="1">
        <v>700</v>
      </c>
    </row>
    <row r="153" spans="1:4" x14ac:dyDescent="0.25">
      <c r="A153" t="s">
        <v>72</v>
      </c>
      <c r="B153" t="s">
        <v>273</v>
      </c>
      <c r="C153" s="2"/>
      <c r="D153" s="1">
        <v>660</v>
      </c>
    </row>
    <row r="154" spans="1:4" x14ac:dyDescent="0.25">
      <c r="A154" t="s">
        <v>72</v>
      </c>
      <c r="B154" t="s">
        <v>274</v>
      </c>
      <c r="C154" t="s">
        <v>220</v>
      </c>
      <c r="D154" s="1">
        <v>656</v>
      </c>
    </row>
    <row r="155" spans="1:4" x14ac:dyDescent="0.25">
      <c r="A155" t="s">
        <v>72</v>
      </c>
      <c r="B155" t="s">
        <v>275</v>
      </c>
      <c r="C155" t="s">
        <v>205</v>
      </c>
      <c r="D155" s="1">
        <v>603</v>
      </c>
    </row>
    <row r="156" spans="1:4" x14ac:dyDescent="0.25">
      <c r="A156" t="s">
        <v>72</v>
      </c>
      <c r="B156" t="s">
        <v>276</v>
      </c>
      <c r="C156" t="s">
        <v>205</v>
      </c>
      <c r="D156" s="1">
        <v>628</v>
      </c>
    </row>
    <row r="157" spans="1:4" x14ac:dyDescent="0.25">
      <c r="A157" t="s">
        <v>72</v>
      </c>
      <c r="B157" t="s">
        <v>277</v>
      </c>
      <c r="C157" t="s">
        <v>205</v>
      </c>
      <c r="D157" s="1">
        <v>625</v>
      </c>
    </row>
    <row r="158" spans="1:4" x14ac:dyDescent="0.25">
      <c r="A158" t="s">
        <v>72</v>
      </c>
      <c r="B158" t="s">
        <v>278</v>
      </c>
      <c r="C158" t="s">
        <v>227</v>
      </c>
      <c r="D158" s="1">
        <v>646</v>
      </c>
    </row>
    <row r="159" spans="1:4" x14ac:dyDescent="0.25">
      <c r="A159" t="s">
        <v>72</v>
      </c>
      <c r="B159" t="s">
        <v>279</v>
      </c>
      <c r="C159" t="s">
        <v>205</v>
      </c>
      <c r="D159" s="1">
        <v>630</v>
      </c>
    </row>
    <row r="160" spans="1:4" x14ac:dyDescent="0.25">
      <c r="A160" t="s">
        <v>72</v>
      </c>
      <c r="B160" t="s">
        <v>280</v>
      </c>
      <c r="C160" s="2"/>
      <c r="D160" s="1">
        <v>496</v>
      </c>
    </row>
    <row r="161" spans="1:4" x14ac:dyDescent="0.25">
      <c r="A161" t="s">
        <v>72</v>
      </c>
      <c r="B161" t="s">
        <v>281</v>
      </c>
      <c r="C161" t="s">
        <v>237</v>
      </c>
      <c r="D161" s="1">
        <v>940</v>
      </c>
    </row>
    <row r="162" spans="1:4" x14ac:dyDescent="0.25">
      <c r="A162" t="s">
        <v>72</v>
      </c>
      <c r="B162" t="s">
        <v>282</v>
      </c>
      <c r="C162" s="2"/>
      <c r="D162" s="1">
        <v>680</v>
      </c>
    </row>
    <row r="163" spans="1:4" x14ac:dyDescent="0.25">
      <c r="A163" t="s">
        <v>72</v>
      </c>
      <c r="B163" t="s">
        <v>283</v>
      </c>
      <c r="C163" t="s">
        <v>205</v>
      </c>
      <c r="D163" s="1">
        <v>708</v>
      </c>
    </row>
    <row r="164" spans="1:4" x14ac:dyDescent="0.25">
      <c r="A164" t="s">
        <v>72</v>
      </c>
      <c r="B164" t="s">
        <v>284</v>
      </c>
      <c r="C164" s="2"/>
      <c r="D164" s="1">
        <v>660</v>
      </c>
    </row>
    <row r="165" spans="1:4" x14ac:dyDescent="0.25">
      <c r="A165" t="s">
        <v>72</v>
      </c>
      <c r="B165" t="s">
        <v>285</v>
      </c>
      <c r="C165" t="s">
        <v>237</v>
      </c>
      <c r="D165" s="1">
        <v>821</v>
      </c>
    </row>
    <row r="166" spans="1:4" x14ac:dyDescent="0.25">
      <c r="A166" t="s">
        <v>72</v>
      </c>
      <c r="B166" t="s">
        <v>286</v>
      </c>
      <c r="C166" s="2"/>
      <c r="D166" s="1">
        <v>585</v>
      </c>
    </row>
    <row r="167" spans="1:4" x14ac:dyDescent="0.25">
      <c r="A167" t="s">
        <v>72</v>
      </c>
      <c r="B167" t="s">
        <v>287</v>
      </c>
      <c r="C167" t="s">
        <v>202</v>
      </c>
      <c r="D167" s="1">
        <v>837</v>
      </c>
    </row>
    <row r="168" spans="1:4" x14ac:dyDescent="0.25">
      <c r="A168" t="s">
        <v>72</v>
      </c>
      <c r="B168" t="s">
        <v>288</v>
      </c>
      <c r="C168" s="2"/>
      <c r="D168" s="1">
        <v>766</v>
      </c>
    </row>
    <row r="169" spans="1:4" x14ac:dyDescent="0.25">
      <c r="A169" t="s">
        <v>72</v>
      </c>
      <c r="B169" t="s">
        <v>289</v>
      </c>
      <c r="C169" t="s">
        <v>205</v>
      </c>
      <c r="D169" s="1">
        <v>732</v>
      </c>
    </row>
    <row r="170" spans="1:4" x14ac:dyDescent="0.25">
      <c r="A170" t="s">
        <v>72</v>
      </c>
      <c r="B170" t="s">
        <v>290</v>
      </c>
      <c r="C170" t="s">
        <v>202</v>
      </c>
      <c r="D170" s="1">
        <v>982</v>
      </c>
    </row>
    <row r="171" spans="1:4" x14ac:dyDescent="0.25">
      <c r="A171" t="s">
        <v>72</v>
      </c>
      <c r="B171" t="s">
        <v>291</v>
      </c>
      <c r="C171" t="s">
        <v>220</v>
      </c>
      <c r="D171" s="1">
        <v>600</v>
      </c>
    </row>
    <row r="172" spans="1:4" x14ac:dyDescent="0.25">
      <c r="A172" t="s">
        <v>72</v>
      </c>
      <c r="B172" t="s">
        <v>292</v>
      </c>
      <c r="C172" t="s">
        <v>198</v>
      </c>
      <c r="D172" s="1">
        <v>743</v>
      </c>
    </row>
    <row r="173" spans="1:4" x14ac:dyDescent="0.25">
      <c r="A173" t="s">
        <v>72</v>
      </c>
      <c r="B173" t="s">
        <v>293</v>
      </c>
      <c r="C173" t="s">
        <v>202</v>
      </c>
      <c r="D173" s="1">
        <v>978</v>
      </c>
    </row>
    <row r="174" spans="1:4" x14ac:dyDescent="0.25">
      <c r="A174" t="s">
        <v>72</v>
      </c>
      <c r="B174" t="s">
        <v>294</v>
      </c>
      <c r="C174" t="s">
        <v>208</v>
      </c>
      <c r="D174" s="1">
        <v>662</v>
      </c>
    </row>
    <row r="175" spans="1:4" x14ac:dyDescent="0.25">
      <c r="A175" t="s">
        <v>72</v>
      </c>
      <c r="B175" t="s">
        <v>295</v>
      </c>
      <c r="C175" t="s">
        <v>205</v>
      </c>
      <c r="D175" s="1">
        <v>620</v>
      </c>
    </row>
    <row r="176" spans="1:4" x14ac:dyDescent="0.25">
      <c r="A176" t="s">
        <v>72</v>
      </c>
      <c r="B176" t="s">
        <v>296</v>
      </c>
      <c r="C176" t="s">
        <v>202</v>
      </c>
      <c r="D176" s="1">
        <v>814</v>
      </c>
    </row>
    <row r="177" spans="1:4" x14ac:dyDescent="0.25">
      <c r="A177" t="s">
        <v>72</v>
      </c>
      <c r="B177" t="s">
        <v>297</v>
      </c>
      <c r="C177" t="s">
        <v>249</v>
      </c>
      <c r="D177" s="1">
        <v>727</v>
      </c>
    </row>
    <row r="178" spans="1:4" x14ac:dyDescent="0.25">
      <c r="A178" t="s">
        <v>72</v>
      </c>
      <c r="B178" t="s">
        <v>298</v>
      </c>
      <c r="C178" t="s">
        <v>198</v>
      </c>
      <c r="D178" s="1">
        <v>572</v>
      </c>
    </row>
    <row r="179" spans="1:4" x14ac:dyDescent="0.25">
      <c r="A179" t="s">
        <v>72</v>
      </c>
      <c r="B179" t="s">
        <v>299</v>
      </c>
      <c r="C179" t="s">
        <v>208</v>
      </c>
      <c r="D179" s="1">
        <v>705</v>
      </c>
    </row>
    <row r="180" spans="1:4" x14ac:dyDescent="0.25">
      <c r="A180" t="s">
        <v>72</v>
      </c>
      <c r="B180" t="s">
        <v>300</v>
      </c>
      <c r="C180" t="s">
        <v>205</v>
      </c>
      <c r="D180" s="1">
        <v>656</v>
      </c>
    </row>
    <row r="181" spans="1:4" x14ac:dyDescent="0.25">
      <c r="A181" t="s">
        <v>72</v>
      </c>
      <c r="B181" t="s">
        <v>301</v>
      </c>
      <c r="C181" t="s">
        <v>202</v>
      </c>
      <c r="D181" s="1">
        <v>956</v>
      </c>
    </row>
    <row r="182" spans="1:4" x14ac:dyDescent="0.25">
      <c r="A182" t="s">
        <v>72</v>
      </c>
      <c r="B182" t="s">
        <v>302</v>
      </c>
      <c r="C182" t="s">
        <v>202</v>
      </c>
      <c r="D182" s="1">
        <v>850</v>
      </c>
    </row>
    <row r="183" spans="1:4" x14ac:dyDescent="0.25">
      <c r="A183" t="s">
        <v>72</v>
      </c>
      <c r="B183" t="s">
        <v>303</v>
      </c>
      <c r="C183" t="s">
        <v>205</v>
      </c>
      <c r="D183" s="1">
        <v>659</v>
      </c>
    </row>
    <row r="184" spans="1:4" x14ac:dyDescent="0.25">
      <c r="A184" t="s">
        <v>72</v>
      </c>
      <c r="B184" t="s">
        <v>304</v>
      </c>
      <c r="C184" s="2"/>
      <c r="D184" s="1">
        <v>656</v>
      </c>
    </row>
    <row r="185" spans="1:4" x14ac:dyDescent="0.25">
      <c r="A185" t="s">
        <v>72</v>
      </c>
      <c r="B185" t="s">
        <v>305</v>
      </c>
      <c r="C185" t="s">
        <v>202</v>
      </c>
      <c r="D185" s="1">
        <v>1005</v>
      </c>
    </row>
    <row r="186" spans="1:4" x14ac:dyDescent="0.25">
      <c r="A186" t="s">
        <v>72</v>
      </c>
      <c r="B186" t="s">
        <v>306</v>
      </c>
      <c r="C186" t="s">
        <v>202</v>
      </c>
      <c r="D186" s="1">
        <v>880</v>
      </c>
    </row>
    <row r="187" spans="1:4" x14ac:dyDescent="0.25">
      <c r="A187" t="s">
        <v>72</v>
      </c>
      <c r="B187" t="s">
        <v>307</v>
      </c>
      <c r="C187" t="s">
        <v>205</v>
      </c>
      <c r="D187" s="1">
        <v>639</v>
      </c>
    </row>
    <row r="188" spans="1:4" x14ac:dyDescent="0.25">
      <c r="A188" t="s">
        <v>72</v>
      </c>
      <c r="B188" t="s">
        <v>308</v>
      </c>
      <c r="C188" t="s">
        <v>208</v>
      </c>
      <c r="D188" s="1">
        <v>624</v>
      </c>
    </row>
    <row r="189" spans="1:4" x14ac:dyDescent="0.25">
      <c r="A189" t="s">
        <v>72</v>
      </c>
      <c r="B189" t="s">
        <v>309</v>
      </c>
      <c r="C189" t="s">
        <v>224</v>
      </c>
      <c r="D189" s="1">
        <v>626</v>
      </c>
    </row>
    <row r="190" spans="1:4" x14ac:dyDescent="0.25">
      <c r="A190" t="s">
        <v>72</v>
      </c>
      <c r="B190" t="s">
        <v>310</v>
      </c>
      <c r="C190" s="2"/>
      <c r="D190" s="1">
        <v>785</v>
      </c>
    </row>
    <row r="191" spans="1:4" x14ac:dyDescent="0.25">
      <c r="A191" t="s">
        <v>76</v>
      </c>
      <c r="B191" t="s">
        <v>311</v>
      </c>
      <c r="C191" t="s">
        <v>312</v>
      </c>
      <c r="D191" s="1">
        <v>1075</v>
      </c>
    </row>
    <row r="192" spans="1:4" x14ac:dyDescent="0.25">
      <c r="A192" t="s">
        <v>76</v>
      </c>
      <c r="B192" t="s">
        <v>313</v>
      </c>
      <c r="C192" t="s">
        <v>96</v>
      </c>
      <c r="D192" s="1">
        <v>831</v>
      </c>
    </row>
    <row r="193" spans="1:4" x14ac:dyDescent="0.25">
      <c r="A193" t="s">
        <v>76</v>
      </c>
      <c r="B193" t="s">
        <v>314</v>
      </c>
      <c r="C193" t="s">
        <v>312</v>
      </c>
      <c r="D193" s="1">
        <v>920</v>
      </c>
    </row>
    <row r="194" spans="1:4" x14ac:dyDescent="0.25">
      <c r="A194" t="s">
        <v>76</v>
      </c>
      <c r="B194" t="s">
        <v>315</v>
      </c>
      <c r="C194" t="s">
        <v>316</v>
      </c>
      <c r="D194" s="1">
        <v>855</v>
      </c>
    </row>
    <row r="195" spans="1:4" x14ac:dyDescent="0.25">
      <c r="A195" t="s">
        <v>76</v>
      </c>
      <c r="B195" t="s">
        <v>317</v>
      </c>
      <c r="C195" t="s">
        <v>318</v>
      </c>
      <c r="D195" s="1">
        <v>740</v>
      </c>
    </row>
    <row r="196" spans="1:4" x14ac:dyDescent="0.25">
      <c r="A196" t="s">
        <v>76</v>
      </c>
      <c r="B196" t="s">
        <v>319</v>
      </c>
      <c r="C196" t="s">
        <v>320</v>
      </c>
      <c r="D196" s="1">
        <v>1200</v>
      </c>
    </row>
    <row r="197" spans="1:4" x14ac:dyDescent="0.25">
      <c r="A197" t="s">
        <v>76</v>
      </c>
      <c r="B197" t="s">
        <v>321</v>
      </c>
      <c r="C197" s="2"/>
      <c r="D197" s="1">
        <v>851</v>
      </c>
    </row>
    <row r="198" spans="1:4" x14ac:dyDescent="0.25">
      <c r="A198" t="s">
        <v>76</v>
      </c>
      <c r="B198" t="s">
        <v>322</v>
      </c>
      <c r="C198" t="s">
        <v>323</v>
      </c>
      <c r="D198" s="1">
        <v>836</v>
      </c>
    </row>
    <row r="199" spans="1:4" x14ac:dyDescent="0.25">
      <c r="A199" t="s">
        <v>76</v>
      </c>
      <c r="B199" t="s">
        <v>324</v>
      </c>
      <c r="C199" s="2"/>
      <c r="D199" s="1">
        <v>833</v>
      </c>
    </row>
    <row r="200" spans="1:4" x14ac:dyDescent="0.25">
      <c r="A200" t="s">
        <v>76</v>
      </c>
      <c r="B200" t="s">
        <v>325</v>
      </c>
      <c r="C200" t="s">
        <v>220</v>
      </c>
      <c r="D200" s="1">
        <v>885</v>
      </c>
    </row>
    <row r="201" spans="1:4" x14ac:dyDescent="0.25">
      <c r="A201" t="s">
        <v>76</v>
      </c>
      <c r="B201" t="s">
        <v>326</v>
      </c>
      <c r="C201" t="s">
        <v>320</v>
      </c>
      <c r="D201" s="1">
        <v>1200</v>
      </c>
    </row>
    <row r="202" spans="1:4" x14ac:dyDescent="0.25">
      <c r="A202" t="s">
        <v>76</v>
      </c>
      <c r="B202" t="s">
        <v>327</v>
      </c>
      <c r="C202" t="s">
        <v>320</v>
      </c>
      <c r="D202" s="1">
        <v>1090</v>
      </c>
    </row>
    <row r="203" spans="1:4" x14ac:dyDescent="0.25">
      <c r="A203" t="s">
        <v>76</v>
      </c>
      <c r="B203" t="s">
        <v>328</v>
      </c>
      <c r="C203" t="s">
        <v>329</v>
      </c>
      <c r="D203" s="1">
        <v>890</v>
      </c>
    </row>
    <row r="204" spans="1:4" x14ac:dyDescent="0.25">
      <c r="A204" t="s">
        <v>76</v>
      </c>
      <c r="B204" t="s">
        <v>330</v>
      </c>
      <c r="C204" t="s">
        <v>331</v>
      </c>
      <c r="D204" s="1">
        <v>993</v>
      </c>
    </row>
    <row r="205" spans="1:4" x14ac:dyDescent="0.25">
      <c r="A205" t="s">
        <v>76</v>
      </c>
      <c r="B205" t="s">
        <v>332</v>
      </c>
      <c r="C205" t="s">
        <v>220</v>
      </c>
      <c r="D205" s="1">
        <v>892</v>
      </c>
    </row>
    <row r="206" spans="1:4" x14ac:dyDescent="0.25">
      <c r="A206" t="s">
        <v>76</v>
      </c>
      <c r="B206" t="s">
        <v>333</v>
      </c>
      <c r="C206" s="2"/>
      <c r="D206" s="1">
        <v>884</v>
      </c>
    </row>
    <row r="207" spans="1:4" x14ac:dyDescent="0.25">
      <c r="A207" t="s">
        <v>76</v>
      </c>
      <c r="B207" t="s">
        <v>334</v>
      </c>
      <c r="C207" t="s">
        <v>318</v>
      </c>
      <c r="D207" s="1">
        <v>905</v>
      </c>
    </row>
    <row r="208" spans="1:4" x14ac:dyDescent="0.25">
      <c r="A208" t="s">
        <v>76</v>
      </c>
      <c r="B208" t="s">
        <v>335</v>
      </c>
      <c r="C208" t="s">
        <v>312</v>
      </c>
      <c r="D208" s="1">
        <v>959</v>
      </c>
    </row>
    <row r="209" spans="1:4" x14ac:dyDescent="0.25">
      <c r="A209" t="s">
        <v>76</v>
      </c>
      <c r="B209" t="s">
        <v>336</v>
      </c>
      <c r="C209" t="s">
        <v>337</v>
      </c>
      <c r="D209" s="1">
        <v>40</v>
      </c>
    </row>
    <row r="210" spans="1:4" x14ac:dyDescent="0.25">
      <c r="A210" t="s">
        <v>76</v>
      </c>
      <c r="B210" t="s">
        <v>338</v>
      </c>
      <c r="C210" t="s">
        <v>331</v>
      </c>
      <c r="D210" s="1">
        <v>1019</v>
      </c>
    </row>
    <row r="211" spans="1:4" x14ac:dyDescent="0.25">
      <c r="A211" t="s">
        <v>76</v>
      </c>
      <c r="B211" t="s">
        <v>339</v>
      </c>
      <c r="C211" t="s">
        <v>340</v>
      </c>
      <c r="D211" s="1">
        <v>1040</v>
      </c>
    </row>
    <row r="212" spans="1:4" x14ac:dyDescent="0.25">
      <c r="A212" t="s">
        <v>76</v>
      </c>
      <c r="B212" t="s">
        <v>341</v>
      </c>
      <c r="C212" s="2"/>
      <c r="D212" s="1">
        <v>892</v>
      </c>
    </row>
    <row r="213" spans="1:4" x14ac:dyDescent="0.25">
      <c r="A213" t="s">
        <v>76</v>
      </c>
      <c r="B213" t="s">
        <v>342</v>
      </c>
      <c r="C213" t="s">
        <v>318</v>
      </c>
      <c r="D213" s="1">
        <v>711</v>
      </c>
    </row>
    <row r="214" spans="1:4" x14ac:dyDescent="0.25">
      <c r="A214" t="s">
        <v>76</v>
      </c>
      <c r="B214" t="s">
        <v>343</v>
      </c>
      <c r="C214" t="s">
        <v>312</v>
      </c>
      <c r="D214" s="1">
        <v>1018</v>
      </c>
    </row>
    <row r="215" spans="1:4" x14ac:dyDescent="0.25">
      <c r="A215" t="s">
        <v>76</v>
      </c>
      <c r="B215" t="s">
        <v>344</v>
      </c>
      <c r="C215" t="s">
        <v>312</v>
      </c>
      <c r="D215" s="1">
        <v>1060</v>
      </c>
    </row>
    <row r="216" spans="1:4" x14ac:dyDescent="0.25">
      <c r="A216" t="s">
        <v>76</v>
      </c>
      <c r="B216" t="s">
        <v>345</v>
      </c>
      <c r="C216" t="s">
        <v>312</v>
      </c>
      <c r="D216" s="1">
        <v>1391</v>
      </c>
    </row>
    <row r="217" spans="1:4" x14ac:dyDescent="0.25">
      <c r="A217" t="s">
        <v>76</v>
      </c>
      <c r="B217" t="s">
        <v>346</v>
      </c>
      <c r="C217" s="2"/>
      <c r="D217" s="1">
        <v>693</v>
      </c>
    </row>
    <row r="218" spans="1:4" x14ac:dyDescent="0.25">
      <c r="A218" t="s">
        <v>76</v>
      </c>
      <c r="B218" t="s">
        <v>347</v>
      </c>
      <c r="C218" t="s">
        <v>266</v>
      </c>
      <c r="D218" s="1">
        <v>806</v>
      </c>
    </row>
    <row r="219" spans="1:4" x14ac:dyDescent="0.25">
      <c r="A219" t="s">
        <v>76</v>
      </c>
      <c r="B219" t="s">
        <v>348</v>
      </c>
      <c r="C219" s="2"/>
      <c r="D219" s="1">
        <v>878</v>
      </c>
    </row>
    <row r="220" spans="1:4" x14ac:dyDescent="0.25">
      <c r="A220" t="s">
        <v>76</v>
      </c>
      <c r="B220" t="s">
        <v>349</v>
      </c>
      <c r="C220" t="s">
        <v>350</v>
      </c>
      <c r="D220" s="1">
        <v>1210</v>
      </c>
    </row>
    <row r="221" spans="1:4" x14ac:dyDescent="0.25">
      <c r="A221" t="s">
        <v>76</v>
      </c>
      <c r="B221" t="s">
        <v>351</v>
      </c>
      <c r="C221" t="s">
        <v>320</v>
      </c>
      <c r="D221" s="1">
        <v>1026</v>
      </c>
    </row>
    <row r="222" spans="1:4" x14ac:dyDescent="0.25">
      <c r="A222" t="s">
        <v>76</v>
      </c>
      <c r="B222" t="s">
        <v>352</v>
      </c>
      <c r="C222" s="2"/>
      <c r="D222" s="1">
        <v>817</v>
      </c>
    </row>
    <row r="223" spans="1:4" x14ac:dyDescent="0.25">
      <c r="A223" t="s">
        <v>76</v>
      </c>
      <c r="B223" t="s">
        <v>353</v>
      </c>
      <c r="C223" t="s">
        <v>96</v>
      </c>
      <c r="D223" s="1">
        <v>817</v>
      </c>
    </row>
    <row r="224" spans="1:4" x14ac:dyDescent="0.25">
      <c r="A224" t="s">
        <v>76</v>
      </c>
      <c r="B224" t="s">
        <v>354</v>
      </c>
      <c r="C224" t="s">
        <v>312</v>
      </c>
      <c r="D224" s="1">
        <v>1257</v>
      </c>
    </row>
    <row r="225" spans="1:4" x14ac:dyDescent="0.25">
      <c r="A225" t="s">
        <v>76</v>
      </c>
      <c r="B225" t="s">
        <v>355</v>
      </c>
      <c r="C225" t="s">
        <v>318</v>
      </c>
      <c r="D225" s="1">
        <v>688</v>
      </c>
    </row>
    <row r="226" spans="1:4" x14ac:dyDescent="0.25">
      <c r="A226" t="s">
        <v>76</v>
      </c>
      <c r="B226" t="s">
        <v>356</v>
      </c>
      <c r="C226" t="s">
        <v>113</v>
      </c>
      <c r="D226" s="1">
        <v>935</v>
      </c>
    </row>
    <row r="227" spans="1:4" x14ac:dyDescent="0.25">
      <c r="A227" t="s">
        <v>76</v>
      </c>
      <c r="B227" t="s">
        <v>357</v>
      </c>
      <c r="C227" t="s">
        <v>320</v>
      </c>
      <c r="D227" s="1">
        <v>1145</v>
      </c>
    </row>
    <row r="228" spans="1:4" x14ac:dyDescent="0.25">
      <c r="A228" t="s">
        <v>76</v>
      </c>
      <c r="B228" t="s">
        <v>358</v>
      </c>
      <c r="C228" t="s">
        <v>320</v>
      </c>
      <c r="D228" s="1">
        <v>1231</v>
      </c>
    </row>
    <row r="229" spans="1:4" x14ac:dyDescent="0.25">
      <c r="A229" t="s">
        <v>76</v>
      </c>
      <c r="B229" t="s">
        <v>359</v>
      </c>
      <c r="C229" t="s">
        <v>266</v>
      </c>
      <c r="D229" s="1">
        <v>889</v>
      </c>
    </row>
    <row r="230" spans="1:4" x14ac:dyDescent="0.25">
      <c r="A230" t="s">
        <v>76</v>
      </c>
      <c r="B230" t="s">
        <v>360</v>
      </c>
      <c r="C230" t="s">
        <v>318</v>
      </c>
      <c r="D230" s="1">
        <v>801</v>
      </c>
    </row>
    <row r="231" spans="1:4" x14ac:dyDescent="0.25">
      <c r="A231" t="s">
        <v>76</v>
      </c>
      <c r="B231" t="s">
        <v>361</v>
      </c>
      <c r="C231" t="s">
        <v>362</v>
      </c>
      <c r="D231" s="1">
        <v>1035</v>
      </c>
    </row>
    <row r="232" spans="1:4" x14ac:dyDescent="0.25">
      <c r="A232" t="s">
        <v>76</v>
      </c>
      <c r="B232" t="s">
        <v>363</v>
      </c>
      <c r="C232" t="s">
        <v>312</v>
      </c>
      <c r="D232" s="1">
        <v>966</v>
      </c>
    </row>
    <row r="233" spans="1:4" x14ac:dyDescent="0.25">
      <c r="A233" t="s">
        <v>76</v>
      </c>
      <c r="B233" t="s">
        <v>364</v>
      </c>
      <c r="C233" t="s">
        <v>350</v>
      </c>
      <c r="D233" s="1">
        <v>925</v>
      </c>
    </row>
    <row r="234" spans="1:4" x14ac:dyDescent="0.25">
      <c r="A234" t="s">
        <v>76</v>
      </c>
      <c r="B234" t="s">
        <v>365</v>
      </c>
      <c r="C234" s="2"/>
      <c r="D234" s="1">
        <v>791</v>
      </c>
    </row>
    <row r="235" spans="1:4" x14ac:dyDescent="0.25">
      <c r="A235" t="s">
        <v>76</v>
      </c>
      <c r="B235" t="s">
        <v>366</v>
      </c>
      <c r="C235" t="s">
        <v>367</v>
      </c>
      <c r="D235" s="1">
        <v>751</v>
      </c>
    </row>
    <row r="236" spans="1:4" x14ac:dyDescent="0.25">
      <c r="A236" t="s">
        <v>76</v>
      </c>
      <c r="B236" t="s">
        <v>368</v>
      </c>
      <c r="C236" t="s">
        <v>266</v>
      </c>
      <c r="D236" s="1">
        <v>727</v>
      </c>
    </row>
    <row r="237" spans="1:4" x14ac:dyDescent="0.25">
      <c r="A237" t="s">
        <v>76</v>
      </c>
      <c r="B237" t="s">
        <v>369</v>
      </c>
      <c r="C237" t="s">
        <v>320</v>
      </c>
      <c r="D237" s="1">
        <v>1123</v>
      </c>
    </row>
    <row r="238" spans="1:4" x14ac:dyDescent="0.25">
      <c r="A238" t="s">
        <v>76</v>
      </c>
      <c r="B238" t="s">
        <v>370</v>
      </c>
      <c r="C238" s="2"/>
      <c r="D238" s="1">
        <v>740</v>
      </c>
    </row>
    <row r="239" spans="1:4" x14ac:dyDescent="0.25">
      <c r="A239" t="s">
        <v>76</v>
      </c>
      <c r="B239" t="s">
        <v>371</v>
      </c>
      <c r="C239" s="2"/>
      <c r="D239" s="1">
        <v>727</v>
      </c>
    </row>
    <row r="240" spans="1:4" x14ac:dyDescent="0.25">
      <c r="A240" t="s">
        <v>76</v>
      </c>
      <c r="B240" t="s">
        <v>372</v>
      </c>
      <c r="C240" s="2"/>
      <c r="D240" s="1">
        <v>725</v>
      </c>
    </row>
    <row r="241" spans="1:4" x14ac:dyDescent="0.25">
      <c r="A241" t="s">
        <v>76</v>
      </c>
      <c r="B241" t="s">
        <v>373</v>
      </c>
      <c r="C241" t="s">
        <v>367</v>
      </c>
      <c r="D241" s="1">
        <v>750</v>
      </c>
    </row>
    <row r="242" spans="1:4" x14ac:dyDescent="0.25">
      <c r="A242" t="s">
        <v>76</v>
      </c>
      <c r="B242" t="s">
        <v>374</v>
      </c>
      <c r="C242" t="s">
        <v>375</v>
      </c>
      <c r="D242" s="1">
        <v>910</v>
      </c>
    </row>
    <row r="243" spans="1:4" x14ac:dyDescent="0.25">
      <c r="A243" t="s">
        <v>76</v>
      </c>
      <c r="B243" t="s">
        <v>376</v>
      </c>
      <c r="C243" t="s">
        <v>367</v>
      </c>
      <c r="D243" s="1">
        <v>824</v>
      </c>
    </row>
    <row r="244" spans="1:4" x14ac:dyDescent="0.25">
      <c r="A244" t="s">
        <v>76</v>
      </c>
      <c r="B244" t="s">
        <v>377</v>
      </c>
      <c r="C244" t="s">
        <v>337</v>
      </c>
      <c r="D244" s="1">
        <v>990</v>
      </c>
    </row>
    <row r="245" spans="1:4" x14ac:dyDescent="0.25">
      <c r="A245" t="s">
        <v>76</v>
      </c>
      <c r="B245" t="s">
        <v>378</v>
      </c>
      <c r="C245" t="s">
        <v>266</v>
      </c>
      <c r="D245" s="1">
        <v>915</v>
      </c>
    </row>
    <row r="246" spans="1:4" x14ac:dyDescent="0.25">
      <c r="A246" t="s">
        <v>76</v>
      </c>
      <c r="B246" t="s">
        <v>379</v>
      </c>
      <c r="C246" s="2"/>
      <c r="D246" s="1">
        <v>903</v>
      </c>
    </row>
    <row r="247" spans="1:4" x14ac:dyDescent="0.25">
      <c r="A247" t="s">
        <v>76</v>
      </c>
      <c r="B247" t="s">
        <v>380</v>
      </c>
      <c r="C247" s="2"/>
      <c r="D247" s="1">
        <v>978</v>
      </c>
    </row>
    <row r="248" spans="1:4" x14ac:dyDescent="0.25">
      <c r="A248" t="s">
        <v>76</v>
      </c>
      <c r="B248" t="s">
        <v>381</v>
      </c>
      <c r="C248" t="s">
        <v>320</v>
      </c>
      <c r="D248" s="1">
        <v>1023</v>
      </c>
    </row>
    <row r="249" spans="1:4" x14ac:dyDescent="0.25">
      <c r="A249" t="s">
        <v>76</v>
      </c>
      <c r="B249" t="s">
        <v>382</v>
      </c>
      <c r="C249" t="s">
        <v>383</v>
      </c>
      <c r="D249" s="1">
        <v>908</v>
      </c>
    </row>
    <row r="250" spans="1:4" x14ac:dyDescent="0.25">
      <c r="A250" t="s">
        <v>76</v>
      </c>
      <c r="B250" t="s">
        <v>384</v>
      </c>
      <c r="C250" t="s">
        <v>316</v>
      </c>
      <c r="D250" s="1">
        <v>866</v>
      </c>
    </row>
    <row r="251" spans="1:4" x14ac:dyDescent="0.25">
      <c r="A251" t="s">
        <v>76</v>
      </c>
      <c r="B251" t="s">
        <v>385</v>
      </c>
      <c r="C251" t="s">
        <v>318</v>
      </c>
      <c r="D251" s="1">
        <v>815</v>
      </c>
    </row>
    <row r="252" spans="1:4" x14ac:dyDescent="0.25">
      <c r="A252" t="s">
        <v>76</v>
      </c>
      <c r="B252" t="s">
        <v>386</v>
      </c>
      <c r="C252" t="s">
        <v>320</v>
      </c>
      <c r="D252" s="1">
        <v>1105</v>
      </c>
    </row>
    <row r="253" spans="1:4" x14ac:dyDescent="0.25">
      <c r="A253" t="s">
        <v>76</v>
      </c>
      <c r="B253" t="s">
        <v>387</v>
      </c>
      <c r="C253" t="s">
        <v>350</v>
      </c>
      <c r="D253" s="1">
        <v>1137</v>
      </c>
    </row>
    <row r="254" spans="1:4" x14ac:dyDescent="0.25">
      <c r="A254" t="s">
        <v>76</v>
      </c>
      <c r="B254" t="s">
        <v>388</v>
      </c>
      <c r="C254" s="2"/>
      <c r="D254" s="1">
        <v>901</v>
      </c>
    </row>
    <row r="255" spans="1:4" x14ac:dyDescent="0.25">
      <c r="A255" t="s">
        <v>76</v>
      </c>
      <c r="B255" t="s">
        <v>389</v>
      </c>
      <c r="C255" t="s">
        <v>320</v>
      </c>
      <c r="D255" s="1">
        <v>927</v>
      </c>
    </row>
    <row r="256" spans="1:4" x14ac:dyDescent="0.25">
      <c r="A256" t="s">
        <v>76</v>
      </c>
      <c r="B256" t="s">
        <v>390</v>
      </c>
      <c r="C256" t="s">
        <v>312</v>
      </c>
      <c r="D256" s="1">
        <v>1060</v>
      </c>
    </row>
    <row r="257" spans="1:4" x14ac:dyDescent="0.25">
      <c r="A257" t="s">
        <v>76</v>
      </c>
      <c r="B257" t="s">
        <v>76</v>
      </c>
      <c r="C257" t="s">
        <v>312</v>
      </c>
      <c r="D257" s="1">
        <v>946</v>
      </c>
    </row>
    <row r="258" spans="1:4" x14ac:dyDescent="0.25">
      <c r="A258" t="s">
        <v>76</v>
      </c>
      <c r="B258" t="s">
        <v>391</v>
      </c>
      <c r="C258" t="s">
        <v>350</v>
      </c>
      <c r="D258" s="1">
        <v>1334</v>
      </c>
    </row>
    <row r="259" spans="1:4" x14ac:dyDescent="0.25">
      <c r="A259" t="s">
        <v>76</v>
      </c>
      <c r="B259" t="s">
        <v>392</v>
      </c>
      <c r="C259" t="s">
        <v>266</v>
      </c>
      <c r="D259" s="1">
        <v>759</v>
      </c>
    </row>
    <row r="260" spans="1:4" x14ac:dyDescent="0.25">
      <c r="A260" t="s">
        <v>76</v>
      </c>
      <c r="B260" t="s">
        <v>393</v>
      </c>
      <c r="C260" t="s">
        <v>220</v>
      </c>
      <c r="D260" s="1">
        <v>750</v>
      </c>
    </row>
    <row r="261" spans="1:4" x14ac:dyDescent="0.25">
      <c r="A261" t="s">
        <v>76</v>
      </c>
      <c r="B261" t="s">
        <v>394</v>
      </c>
      <c r="C261" t="s">
        <v>367</v>
      </c>
      <c r="D261" s="1">
        <v>740</v>
      </c>
    </row>
    <row r="262" spans="1:4" x14ac:dyDescent="0.25">
      <c r="A262" t="s">
        <v>76</v>
      </c>
      <c r="B262" t="s">
        <v>395</v>
      </c>
      <c r="C262" s="2"/>
      <c r="D262" s="1">
        <v>871</v>
      </c>
    </row>
    <row r="263" spans="1:4" x14ac:dyDescent="0.25">
      <c r="A263" t="s">
        <v>76</v>
      </c>
      <c r="B263" t="s">
        <v>396</v>
      </c>
      <c r="C263" t="s">
        <v>397</v>
      </c>
      <c r="D263" s="1">
        <v>772</v>
      </c>
    </row>
    <row r="264" spans="1:4" x14ac:dyDescent="0.25">
      <c r="A264" t="s">
        <v>76</v>
      </c>
      <c r="B264" t="s">
        <v>398</v>
      </c>
      <c r="C264" t="s">
        <v>367</v>
      </c>
      <c r="D264" s="1">
        <v>797</v>
      </c>
    </row>
    <row r="265" spans="1:4" x14ac:dyDescent="0.25">
      <c r="A265" t="s">
        <v>76</v>
      </c>
      <c r="B265" t="s">
        <v>399</v>
      </c>
      <c r="C265" t="s">
        <v>96</v>
      </c>
      <c r="D265" s="1">
        <v>698</v>
      </c>
    </row>
    <row r="266" spans="1:4" x14ac:dyDescent="0.25">
      <c r="A266" t="s">
        <v>76</v>
      </c>
      <c r="B266" t="s">
        <v>400</v>
      </c>
      <c r="C266" t="s">
        <v>350</v>
      </c>
      <c r="D266" s="1">
        <v>1218</v>
      </c>
    </row>
    <row r="267" spans="1:4" x14ac:dyDescent="0.25">
      <c r="A267" t="s">
        <v>76</v>
      </c>
      <c r="B267" t="s">
        <v>401</v>
      </c>
      <c r="C267" s="2"/>
      <c r="D267" s="1">
        <v>700</v>
      </c>
    </row>
    <row r="268" spans="1:4" x14ac:dyDescent="0.25">
      <c r="A268" t="s">
        <v>76</v>
      </c>
      <c r="B268" t="s">
        <v>402</v>
      </c>
      <c r="C268" t="s">
        <v>318</v>
      </c>
      <c r="D268" s="1">
        <v>801</v>
      </c>
    </row>
    <row r="269" spans="1:4" x14ac:dyDescent="0.25">
      <c r="A269" t="s">
        <v>76</v>
      </c>
      <c r="B269" t="s">
        <v>403</v>
      </c>
      <c r="C269" t="s">
        <v>367</v>
      </c>
      <c r="D269" s="1">
        <v>734</v>
      </c>
    </row>
    <row r="270" spans="1:4" x14ac:dyDescent="0.25">
      <c r="A270" t="s">
        <v>76</v>
      </c>
      <c r="B270" t="s">
        <v>404</v>
      </c>
      <c r="C270" t="s">
        <v>312</v>
      </c>
      <c r="D270" s="1">
        <v>902</v>
      </c>
    </row>
    <row r="271" spans="1:4" x14ac:dyDescent="0.25">
      <c r="A271" t="s">
        <v>76</v>
      </c>
      <c r="B271" t="s">
        <v>405</v>
      </c>
      <c r="C271" t="s">
        <v>331</v>
      </c>
      <c r="D271" s="1">
        <v>993</v>
      </c>
    </row>
    <row r="272" spans="1:4" x14ac:dyDescent="0.25">
      <c r="A272" t="s">
        <v>76</v>
      </c>
      <c r="B272" t="s">
        <v>406</v>
      </c>
      <c r="C272" t="s">
        <v>397</v>
      </c>
      <c r="D272" s="1">
        <v>812</v>
      </c>
    </row>
    <row r="273" spans="1:4" x14ac:dyDescent="0.25">
      <c r="A273" t="s">
        <v>76</v>
      </c>
      <c r="B273" t="s">
        <v>407</v>
      </c>
      <c r="C273" t="s">
        <v>266</v>
      </c>
      <c r="D273" s="1">
        <v>800</v>
      </c>
    </row>
    <row r="274" spans="1:4" x14ac:dyDescent="0.25">
      <c r="A274" t="s">
        <v>76</v>
      </c>
      <c r="B274" t="s">
        <v>408</v>
      </c>
      <c r="C274" t="s">
        <v>320</v>
      </c>
      <c r="D274" s="1">
        <v>1100</v>
      </c>
    </row>
    <row r="275" spans="1:4" x14ac:dyDescent="0.25">
      <c r="A275" t="s">
        <v>76</v>
      </c>
      <c r="B275" t="s">
        <v>409</v>
      </c>
      <c r="C275" t="s">
        <v>312</v>
      </c>
      <c r="D275" s="1">
        <v>971</v>
      </c>
    </row>
    <row r="276" spans="1:4" x14ac:dyDescent="0.25">
      <c r="A276" t="s">
        <v>76</v>
      </c>
      <c r="B276" t="s">
        <v>410</v>
      </c>
      <c r="C276" t="s">
        <v>312</v>
      </c>
      <c r="D276" s="1">
        <v>1150</v>
      </c>
    </row>
    <row r="277" spans="1:4" x14ac:dyDescent="0.25">
      <c r="A277" t="s">
        <v>76</v>
      </c>
      <c r="B277" t="s">
        <v>411</v>
      </c>
      <c r="C277" t="s">
        <v>350</v>
      </c>
      <c r="D277" s="1">
        <v>998</v>
      </c>
    </row>
    <row r="278" spans="1:4" x14ac:dyDescent="0.25">
      <c r="A278" t="s">
        <v>76</v>
      </c>
      <c r="B278" t="s">
        <v>412</v>
      </c>
      <c r="C278" t="s">
        <v>113</v>
      </c>
      <c r="D278" s="1">
        <v>919</v>
      </c>
    </row>
    <row r="279" spans="1:4" x14ac:dyDescent="0.25">
      <c r="A279" t="s">
        <v>76</v>
      </c>
      <c r="B279" t="s">
        <v>413</v>
      </c>
      <c r="C279" t="s">
        <v>320</v>
      </c>
      <c r="D279" s="1">
        <v>954</v>
      </c>
    </row>
    <row r="280" spans="1:4" x14ac:dyDescent="0.25">
      <c r="A280" t="s">
        <v>76</v>
      </c>
      <c r="B280" t="s">
        <v>414</v>
      </c>
      <c r="C280" t="s">
        <v>323</v>
      </c>
      <c r="D280" s="1">
        <v>928</v>
      </c>
    </row>
    <row r="281" spans="1:4" x14ac:dyDescent="0.25">
      <c r="A281" t="s">
        <v>76</v>
      </c>
      <c r="B281" t="s">
        <v>415</v>
      </c>
      <c r="C281" t="s">
        <v>320</v>
      </c>
      <c r="D281" s="1">
        <v>1099</v>
      </c>
    </row>
    <row r="282" spans="1:4" x14ac:dyDescent="0.25">
      <c r="A282" t="s">
        <v>76</v>
      </c>
      <c r="B282" t="s">
        <v>416</v>
      </c>
      <c r="C282" t="s">
        <v>367</v>
      </c>
      <c r="D282" s="1">
        <v>836</v>
      </c>
    </row>
    <row r="283" spans="1:4" x14ac:dyDescent="0.25">
      <c r="A283" t="s">
        <v>76</v>
      </c>
      <c r="B283" t="s">
        <v>417</v>
      </c>
      <c r="C283" t="s">
        <v>320</v>
      </c>
      <c r="D283" s="1">
        <v>1072</v>
      </c>
    </row>
    <row r="284" spans="1:4" x14ac:dyDescent="0.25">
      <c r="A284" t="s">
        <v>76</v>
      </c>
      <c r="B284" t="s">
        <v>418</v>
      </c>
      <c r="C284" t="s">
        <v>266</v>
      </c>
      <c r="D284" s="1">
        <v>821</v>
      </c>
    </row>
    <row r="285" spans="1:4" x14ac:dyDescent="0.25">
      <c r="A285" t="s">
        <v>76</v>
      </c>
      <c r="B285" t="s">
        <v>419</v>
      </c>
      <c r="C285" s="2"/>
      <c r="D285" s="1">
        <v>806</v>
      </c>
    </row>
    <row r="286" spans="1:4" x14ac:dyDescent="0.25">
      <c r="A286" t="s">
        <v>76</v>
      </c>
      <c r="B286" t="s">
        <v>420</v>
      </c>
      <c r="C286" t="s">
        <v>367</v>
      </c>
      <c r="D286" s="1">
        <v>830</v>
      </c>
    </row>
    <row r="287" spans="1:4" x14ac:dyDescent="0.25">
      <c r="A287" t="s">
        <v>76</v>
      </c>
      <c r="B287" t="s">
        <v>421</v>
      </c>
      <c r="C287" t="s">
        <v>220</v>
      </c>
      <c r="D287" s="1">
        <v>762</v>
      </c>
    </row>
    <row r="288" spans="1:4" x14ac:dyDescent="0.25">
      <c r="A288" t="s">
        <v>76</v>
      </c>
      <c r="B288" t="s">
        <v>422</v>
      </c>
      <c r="C288" s="2"/>
      <c r="D288" s="1">
        <v>816</v>
      </c>
    </row>
    <row r="289" spans="1:4" x14ac:dyDescent="0.25">
      <c r="A289" t="s">
        <v>76</v>
      </c>
      <c r="B289" t="s">
        <v>423</v>
      </c>
      <c r="C289" s="2"/>
      <c r="D289" s="1">
        <v>923</v>
      </c>
    </row>
    <row r="290" spans="1:4" x14ac:dyDescent="0.25">
      <c r="A290" t="s">
        <v>76</v>
      </c>
      <c r="B290" t="s">
        <v>424</v>
      </c>
      <c r="C290" t="s">
        <v>350</v>
      </c>
      <c r="D290" s="1">
        <v>1257</v>
      </c>
    </row>
    <row r="291" spans="1:4" x14ac:dyDescent="0.25">
      <c r="A291" t="s">
        <v>76</v>
      </c>
      <c r="B291" t="s">
        <v>425</v>
      </c>
      <c r="C291" t="s">
        <v>318</v>
      </c>
      <c r="D291" s="1">
        <v>810</v>
      </c>
    </row>
    <row r="292" spans="1:4" x14ac:dyDescent="0.25">
      <c r="A292" t="s">
        <v>76</v>
      </c>
      <c r="B292" t="s">
        <v>426</v>
      </c>
      <c r="C292" t="s">
        <v>350</v>
      </c>
      <c r="D292" s="1">
        <v>1316</v>
      </c>
    </row>
    <row r="293" spans="1:4" x14ac:dyDescent="0.25">
      <c r="A293" t="s">
        <v>76</v>
      </c>
      <c r="B293" t="s">
        <v>427</v>
      </c>
      <c r="C293" t="s">
        <v>320</v>
      </c>
      <c r="D293" s="1">
        <v>1108</v>
      </c>
    </row>
    <row r="294" spans="1:4" x14ac:dyDescent="0.25">
      <c r="A294" t="s">
        <v>76</v>
      </c>
      <c r="B294" t="s">
        <v>428</v>
      </c>
      <c r="C294" t="s">
        <v>367</v>
      </c>
      <c r="D294" s="1">
        <v>969</v>
      </c>
    </row>
    <row r="295" spans="1:4" x14ac:dyDescent="0.25">
      <c r="A295" t="s">
        <v>76</v>
      </c>
      <c r="B295" t="s">
        <v>429</v>
      </c>
      <c r="C295" t="s">
        <v>430</v>
      </c>
      <c r="D295" s="1">
        <v>819</v>
      </c>
    </row>
    <row r="296" spans="1:4" x14ac:dyDescent="0.25">
      <c r="A296" t="s">
        <v>76</v>
      </c>
      <c r="B296" t="s">
        <v>431</v>
      </c>
      <c r="C296" s="2"/>
      <c r="D296" s="1">
        <v>875</v>
      </c>
    </row>
    <row r="297" spans="1:4" x14ac:dyDescent="0.25">
      <c r="A297" t="s">
        <v>76</v>
      </c>
      <c r="B297" t="s">
        <v>432</v>
      </c>
      <c r="C297" t="s">
        <v>312</v>
      </c>
      <c r="D297" s="1">
        <v>1150</v>
      </c>
    </row>
    <row r="298" spans="1:4" x14ac:dyDescent="0.25">
      <c r="A298" t="s">
        <v>76</v>
      </c>
      <c r="B298" t="s">
        <v>433</v>
      </c>
      <c r="C298" t="s">
        <v>337</v>
      </c>
      <c r="D298" s="1">
        <v>910</v>
      </c>
    </row>
    <row r="299" spans="1:4" x14ac:dyDescent="0.25">
      <c r="A299" t="s">
        <v>76</v>
      </c>
      <c r="B299" t="s">
        <v>434</v>
      </c>
      <c r="C299" s="2"/>
      <c r="D299" s="1">
        <v>900</v>
      </c>
    </row>
    <row r="300" spans="1:4" x14ac:dyDescent="0.25">
      <c r="A300" t="s">
        <v>76</v>
      </c>
      <c r="B300" t="s">
        <v>435</v>
      </c>
      <c r="C300" t="s">
        <v>312</v>
      </c>
      <c r="D300" s="1">
        <v>1050</v>
      </c>
    </row>
    <row r="301" spans="1:4" x14ac:dyDescent="0.25">
      <c r="A301" t="s">
        <v>76</v>
      </c>
      <c r="B301" t="s">
        <v>436</v>
      </c>
      <c r="C301" t="s">
        <v>323</v>
      </c>
      <c r="D301" s="1">
        <v>873</v>
      </c>
    </row>
    <row r="302" spans="1:4" x14ac:dyDescent="0.25">
      <c r="A302" t="s">
        <v>76</v>
      </c>
      <c r="B302" t="s">
        <v>437</v>
      </c>
      <c r="C302" s="2"/>
      <c r="D302" s="1">
        <v>793</v>
      </c>
    </row>
    <row r="303" spans="1:4" x14ac:dyDescent="0.25">
      <c r="A303" t="s">
        <v>76</v>
      </c>
      <c r="B303" t="s">
        <v>438</v>
      </c>
      <c r="C303" t="s">
        <v>350</v>
      </c>
      <c r="D303" s="1">
        <v>1318</v>
      </c>
    </row>
    <row r="304" spans="1:4" x14ac:dyDescent="0.25">
      <c r="A304" t="s">
        <v>76</v>
      </c>
      <c r="B304" t="s">
        <v>439</v>
      </c>
      <c r="C304" t="s">
        <v>350</v>
      </c>
      <c r="D304" s="1">
        <v>1292</v>
      </c>
    </row>
    <row r="305" spans="1:4" x14ac:dyDescent="0.25">
      <c r="A305" t="s">
        <v>76</v>
      </c>
      <c r="B305" t="s">
        <v>440</v>
      </c>
      <c r="C305" t="s">
        <v>320</v>
      </c>
      <c r="D305" s="1">
        <v>989</v>
      </c>
    </row>
    <row r="306" spans="1:4" x14ac:dyDescent="0.25">
      <c r="A306" t="s">
        <v>76</v>
      </c>
      <c r="B306" t="s">
        <v>441</v>
      </c>
      <c r="C306" t="s">
        <v>350</v>
      </c>
      <c r="D306" s="1">
        <v>1400</v>
      </c>
    </row>
    <row r="307" spans="1:4" x14ac:dyDescent="0.25">
      <c r="A307" t="s">
        <v>76</v>
      </c>
      <c r="B307" t="s">
        <v>442</v>
      </c>
      <c r="C307" t="s">
        <v>220</v>
      </c>
      <c r="D307" s="1">
        <v>772</v>
      </c>
    </row>
    <row r="308" spans="1:4" x14ac:dyDescent="0.25">
      <c r="A308" t="s">
        <v>76</v>
      </c>
      <c r="B308" t="s">
        <v>443</v>
      </c>
      <c r="C308" s="2"/>
      <c r="D308" s="1">
        <v>745</v>
      </c>
    </row>
    <row r="309" spans="1:4" x14ac:dyDescent="0.25">
      <c r="A309" t="s">
        <v>76</v>
      </c>
      <c r="B309" t="s">
        <v>444</v>
      </c>
      <c r="C309" t="s">
        <v>312</v>
      </c>
      <c r="D309" s="1">
        <v>875</v>
      </c>
    </row>
    <row r="310" spans="1:4" x14ac:dyDescent="0.25">
      <c r="A310" t="s">
        <v>76</v>
      </c>
      <c r="B310" t="s">
        <v>445</v>
      </c>
      <c r="C310" t="s">
        <v>113</v>
      </c>
      <c r="D310" s="1">
        <v>721</v>
      </c>
    </row>
    <row r="311" spans="1:4" x14ac:dyDescent="0.25">
      <c r="A311" t="s">
        <v>76</v>
      </c>
      <c r="B311" t="s">
        <v>446</v>
      </c>
      <c r="C311" t="s">
        <v>323</v>
      </c>
      <c r="D311" s="1">
        <v>747</v>
      </c>
    </row>
    <row r="312" spans="1:4" x14ac:dyDescent="0.25">
      <c r="A312" t="s">
        <v>76</v>
      </c>
      <c r="B312" t="s">
        <v>447</v>
      </c>
      <c r="C312" s="2"/>
      <c r="D312" s="1">
        <v>768</v>
      </c>
    </row>
    <row r="313" spans="1:4" x14ac:dyDescent="0.25">
      <c r="A313" t="s">
        <v>76</v>
      </c>
      <c r="B313" t="s">
        <v>448</v>
      </c>
      <c r="C313" t="s">
        <v>318</v>
      </c>
      <c r="D313" s="1">
        <v>925</v>
      </c>
    </row>
    <row r="314" spans="1:4" x14ac:dyDescent="0.25">
      <c r="A314" t="s">
        <v>76</v>
      </c>
      <c r="B314" t="s">
        <v>449</v>
      </c>
      <c r="C314" t="s">
        <v>337</v>
      </c>
      <c r="D314" s="1">
        <v>950</v>
      </c>
    </row>
    <row r="315" spans="1:4" x14ac:dyDescent="0.25">
      <c r="A315" t="s">
        <v>76</v>
      </c>
      <c r="B315" t="s">
        <v>450</v>
      </c>
      <c r="C315" t="s">
        <v>350</v>
      </c>
      <c r="D315" s="1">
        <v>1300</v>
      </c>
    </row>
    <row r="316" spans="1:4" x14ac:dyDescent="0.25">
      <c r="A316" t="s">
        <v>76</v>
      </c>
      <c r="B316" t="s">
        <v>451</v>
      </c>
      <c r="C316" t="s">
        <v>367</v>
      </c>
      <c r="D316" s="1">
        <v>827</v>
      </c>
    </row>
    <row r="317" spans="1:4" x14ac:dyDescent="0.25">
      <c r="A317" t="s">
        <v>76</v>
      </c>
      <c r="B317" t="s">
        <v>452</v>
      </c>
      <c r="C317" t="s">
        <v>331</v>
      </c>
      <c r="D317" s="1">
        <v>820</v>
      </c>
    </row>
    <row r="318" spans="1:4" x14ac:dyDescent="0.25">
      <c r="A318" t="s">
        <v>76</v>
      </c>
      <c r="B318" t="s">
        <v>453</v>
      </c>
      <c r="C318" s="2"/>
      <c r="D318" s="1">
        <v>735</v>
      </c>
    </row>
    <row r="319" spans="1:4" x14ac:dyDescent="0.25">
      <c r="A319" t="s">
        <v>76</v>
      </c>
      <c r="B319" t="s">
        <v>454</v>
      </c>
      <c r="C319" s="2"/>
      <c r="D319" s="1">
        <v>902</v>
      </c>
    </row>
    <row r="320" spans="1:4" x14ac:dyDescent="0.25">
      <c r="A320" t="s">
        <v>76</v>
      </c>
      <c r="B320" t="s">
        <v>455</v>
      </c>
      <c r="C320" s="2"/>
      <c r="D320" s="1">
        <v>892</v>
      </c>
    </row>
    <row r="321" spans="1:4" x14ac:dyDescent="0.25">
      <c r="A321" t="s">
        <v>76</v>
      </c>
      <c r="B321" t="s">
        <v>456</v>
      </c>
      <c r="C321" t="s">
        <v>312</v>
      </c>
      <c r="D321" s="1">
        <v>1007</v>
      </c>
    </row>
    <row r="322" spans="1:4" x14ac:dyDescent="0.25">
      <c r="A322" t="s">
        <v>76</v>
      </c>
      <c r="B322" t="s">
        <v>457</v>
      </c>
      <c r="C322" s="2"/>
      <c r="D322" s="1">
        <v>1007</v>
      </c>
    </row>
    <row r="323" spans="1:4" x14ac:dyDescent="0.25">
      <c r="A323" t="s">
        <v>76</v>
      </c>
      <c r="B323" t="s">
        <v>458</v>
      </c>
      <c r="C323" s="2"/>
      <c r="D323" s="1">
        <v>772.5</v>
      </c>
    </row>
    <row r="324" spans="1:4" x14ac:dyDescent="0.25">
      <c r="A324" t="s">
        <v>76</v>
      </c>
      <c r="B324" t="s">
        <v>459</v>
      </c>
      <c r="C324" t="s">
        <v>367</v>
      </c>
      <c r="D324" s="1">
        <v>836</v>
      </c>
    </row>
    <row r="325" spans="1:4" x14ac:dyDescent="0.25">
      <c r="A325" t="s">
        <v>76</v>
      </c>
      <c r="B325" t="s">
        <v>460</v>
      </c>
      <c r="C325" t="s">
        <v>320</v>
      </c>
      <c r="D325" s="1">
        <v>1159</v>
      </c>
    </row>
    <row r="326" spans="1:4" x14ac:dyDescent="0.25">
      <c r="A326" t="s">
        <v>76</v>
      </c>
      <c r="B326" t="s">
        <v>461</v>
      </c>
      <c r="C326" t="s">
        <v>320</v>
      </c>
      <c r="D326" s="1">
        <v>845</v>
      </c>
    </row>
    <row r="327" spans="1:4" x14ac:dyDescent="0.25">
      <c r="A327" t="s">
        <v>76</v>
      </c>
      <c r="B327" t="s">
        <v>462</v>
      </c>
      <c r="C327" s="2"/>
      <c r="D327" s="1">
        <v>900</v>
      </c>
    </row>
    <row r="328" spans="1:4" x14ac:dyDescent="0.25">
      <c r="A328" t="s">
        <v>76</v>
      </c>
      <c r="B328" t="s">
        <v>463</v>
      </c>
      <c r="C328" t="s">
        <v>318</v>
      </c>
      <c r="D328" s="1">
        <v>899</v>
      </c>
    </row>
    <row r="329" spans="1:4" x14ac:dyDescent="0.25">
      <c r="A329" t="s">
        <v>76</v>
      </c>
      <c r="B329" t="s">
        <v>464</v>
      </c>
      <c r="C329" t="s">
        <v>312</v>
      </c>
      <c r="D329" s="1">
        <v>933</v>
      </c>
    </row>
    <row r="330" spans="1:4" x14ac:dyDescent="0.25">
      <c r="A330" t="s">
        <v>76</v>
      </c>
      <c r="B330" t="s">
        <v>465</v>
      </c>
      <c r="C330" t="s">
        <v>367</v>
      </c>
      <c r="D330" s="1">
        <v>820</v>
      </c>
    </row>
    <row r="331" spans="1:4" x14ac:dyDescent="0.25">
      <c r="A331" t="s">
        <v>76</v>
      </c>
      <c r="B331" t="s">
        <v>466</v>
      </c>
      <c r="C331" s="2"/>
      <c r="D331" s="1">
        <v>873</v>
      </c>
    </row>
    <row r="332" spans="1:4" x14ac:dyDescent="0.25">
      <c r="A332" t="s">
        <v>76</v>
      </c>
      <c r="B332" t="s">
        <v>467</v>
      </c>
      <c r="C332" s="2"/>
      <c r="D332" s="1">
        <v>764</v>
      </c>
    </row>
    <row r="333" spans="1:4" x14ac:dyDescent="0.25">
      <c r="A333" t="s">
        <v>76</v>
      </c>
      <c r="B333" t="s">
        <v>468</v>
      </c>
      <c r="C333" t="s">
        <v>320</v>
      </c>
      <c r="D333" s="1">
        <v>878</v>
      </c>
    </row>
    <row r="334" spans="1:4" x14ac:dyDescent="0.25">
      <c r="A334" t="s">
        <v>76</v>
      </c>
      <c r="B334" t="s">
        <v>469</v>
      </c>
      <c r="C334" t="s">
        <v>320</v>
      </c>
      <c r="D334" s="1">
        <v>1040</v>
      </c>
    </row>
    <row r="335" spans="1:4" x14ac:dyDescent="0.25">
      <c r="A335" t="s">
        <v>76</v>
      </c>
      <c r="B335" t="s">
        <v>470</v>
      </c>
      <c r="C335" s="2"/>
      <c r="D335" s="1">
        <v>890</v>
      </c>
    </row>
    <row r="336" spans="1:4" x14ac:dyDescent="0.25">
      <c r="A336" t="s">
        <v>76</v>
      </c>
      <c r="B336" t="s">
        <v>471</v>
      </c>
      <c r="C336" t="s">
        <v>312</v>
      </c>
      <c r="D336" s="1">
        <v>1071</v>
      </c>
    </row>
    <row r="337" spans="1:4" x14ac:dyDescent="0.25">
      <c r="A337" t="s">
        <v>76</v>
      </c>
      <c r="B337" t="s">
        <v>472</v>
      </c>
      <c r="C337" t="s">
        <v>312</v>
      </c>
      <c r="D337" s="1">
        <v>978</v>
      </c>
    </row>
    <row r="338" spans="1:4" x14ac:dyDescent="0.25">
      <c r="A338" t="s">
        <v>76</v>
      </c>
      <c r="B338" t="s">
        <v>473</v>
      </c>
      <c r="C338" t="s">
        <v>329</v>
      </c>
      <c r="D338" s="1">
        <v>830</v>
      </c>
    </row>
    <row r="339" spans="1:4" x14ac:dyDescent="0.25">
      <c r="A339" t="s">
        <v>76</v>
      </c>
      <c r="B339" t="s">
        <v>474</v>
      </c>
      <c r="C339" t="s">
        <v>430</v>
      </c>
      <c r="D339" s="1">
        <v>882</v>
      </c>
    </row>
    <row r="340" spans="1:4" x14ac:dyDescent="0.25">
      <c r="A340" t="s">
        <v>76</v>
      </c>
      <c r="B340" t="s">
        <v>475</v>
      </c>
      <c r="C340" t="s">
        <v>318</v>
      </c>
      <c r="D340" s="1">
        <v>1010</v>
      </c>
    </row>
    <row r="341" spans="1:4" x14ac:dyDescent="0.25">
      <c r="A341" t="s">
        <v>76</v>
      </c>
      <c r="B341" t="s">
        <v>476</v>
      </c>
      <c r="C341" t="s">
        <v>312</v>
      </c>
      <c r="D341" s="1">
        <v>931</v>
      </c>
    </row>
    <row r="342" spans="1:4" x14ac:dyDescent="0.25">
      <c r="A342" t="s">
        <v>76</v>
      </c>
      <c r="B342" t="s">
        <v>477</v>
      </c>
      <c r="C342" t="s">
        <v>318</v>
      </c>
      <c r="D342" s="1">
        <v>814</v>
      </c>
    </row>
    <row r="343" spans="1:4" x14ac:dyDescent="0.25">
      <c r="A343" t="s">
        <v>76</v>
      </c>
      <c r="B343" t="s">
        <v>478</v>
      </c>
      <c r="C343" t="s">
        <v>337</v>
      </c>
      <c r="D343" s="1">
        <v>1090</v>
      </c>
    </row>
    <row r="344" spans="1:4" x14ac:dyDescent="0.25">
      <c r="A344" t="s">
        <v>76</v>
      </c>
      <c r="B344" t="s">
        <v>479</v>
      </c>
      <c r="C344" t="s">
        <v>350</v>
      </c>
      <c r="D344" s="1">
        <v>1239</v>
      </c>
    </row>
    <row r="345" spans="1:4" x14ac:dyDescent="0.25">
      <c r="A345" t="s">
        <v>76</v>
      </c>
      <c r="B345" t="s">
        <v>480</v>
      </c>
      <c r="C345" s="2"/>
      <c r="D345" s="1">
        <v>752</v>
      </c>
    </row>
    <row r="346" spans="1:4" x14ac:dyDescent="0.25">
      <c r="A346" t="s">
        <v>76</v>
      </c>
      <c r="B346" t="s">
        <v>481</v>
      </c>
      <c r="C346" t="s">
        <v>367</v>
      </c>
      <c r="D346" s="1">
        <v>802</v>
      </c>
    </row>
    <row r="347" spans="1:4" x14ac:dyDescent="0.25">
      <c r="A347" t="s">
        <v>76</v>
      </c>
      <c r="B347" t="s">
        <v>482</v>
      </c>
      <c r="C347" s="2"/>
      <c r="D347" s="1">
        <v>788</v>
      </c>
    </row>
    <row r="348" spans="1:4" x14ac:dyDescent="0.25">
      <c r="A348" t="s">
        <v>76</v>
      </c>
      <c r="B348" t="s">
        <v>483</v>
      </c>
      <c r="C348" s="2"/>
      <c r="D348" s="1">
        <v>649</v>
      </c>
    </row>
    <row r="349" spans="1:4" x14ac:dyDescent="0.25">
      <c r="A349" t="s">
        <v>76</v>
      </c>
      <c r="B349" t="s">
        <v>484</v>
      </c>
      <c r="C349" t="s">
        <v>397</v>
      </c>
      <c r="D349" s="1">
        <v>837</v>
      </c>
    </row>
    <row r="350" spans="1:4" x14ac:dyDescent="0.25">
      <c r="A350" t="s">
        <v>76</v>
      </c>
      <c r="B350" t="s">
        <v>485</v>
      </c>
      <c r="C350" s="2"/>
      <c r="D350" s="1">
        <v>850</v>
      </c>
    </row>
    <row r="351" spans="1:4" x14ac:dyDescent="0.25">
      <c r="A351" t="s">
        <v>76</v>
      </c>
      <c r="B351" t="s">
        <v>486</v>
      </c>
      <c r="C351" t="s">
        <v>96</v>
      </c>
      <c r="D351" s="1">
        <v>728</v>
      </c>
    </row>
    <row r="352" spans="1:4" x14ac:dyDescent="0.25">
      <c r="A352" t="s">
        <v>76</v>
      </c>
      <c r="B352" t="s">
        <v>487</v>
      </c>
      <c r="C352" s="2"/>
      <c r="D352" s="1">
        <v>823</v>
      </c>
    </row>
    <row r="353" spans="1:4" x14ac:dyDescent="0.25">
      <c r="A353" t="s">
        <v>76</v>
      </c>
      <c r="B353" t="s">
        <v>488</v>
      </c>
      <c r="C353" t="s">
        <v>312</v>
      </c>
      <c r="D353" s="1">
        <v>1022</v>
      </c>
    </row>
    <row r="354" spans="1:4" x14ac:dyDescent="0.25">
      <c r="A354" t="s">
        <v>76</v>
      </c>
      <c r="B354" t="s">
        <v>489</v>
      </c>
      <c r="C354" s="2"/>
      <c r="D354" s="1">
        <v>875</v>
      </c>
    </row>
    <row r="355" spans="1:4" x14ac:dyDescent="0.25">
      <c r="A355" t="s">
        <v>76</v>
      </c>
      <c r="B355" t="s">
        <v>490</v>
      </c>
      <c r="C355" t="s">
        <v>318</v>
      </c>
      <c r="D355" s="1">
        <v>919</v>
      </c>
    </row>
    <row r="356" spans="1:4" x14ac:dyDescent="0.25">
      <c r="A356" t="s">
        <v>76</v>
      </c>
      <c r="B356" t="s">
        <v>491</v>
      </c>
      <c r="C356" t="s">
        <v>397</v>
      </c>
      <c r="D356" s="1">
        <v>927</v>
      </c>
    </row>
    <row r="357" spans="1:4" x14ac:dyDescent="0.25">
      <c r="A357" t="s">
        <v>76</v>
      </c>
      <c r="B357" t="s">
        <v>492</v>
      </c>
      <c r="C357" t="s">
        <v>320</v>
      </c>
      <c r="D357" s="1">
        <v>1145</v>
      </c>
    </row>
    <row r="358" spans="1:4" x14ac:dyDescent="0.25">
      <c r="A358" t="s">
        <v>76</v>
      </c>
      <c r="B358" t="s">
        <v>493</v>
      </c>
      <c r="C358" t="s">
        <v>340</v>
      </c>
      <c r="D358" s="1">
        <v>763</v>
      </c>
    </row>
    <row r="359" spans="1:4" x14ac:dyDescent="0.25">
      <c r="A359" t="s">
        <v>76</v>
      </c>
      <c r="B359" t="s">
        <v>494</v>
      </c>
      <c r="C359" t="s">
        <v>320</v>
      </c>
      <c r="D359" s="1">
        <v>316</v>
      </c>
    </row>
    <row r="360" spans="1:4" x14ac:dyDescent="0.25">
      <c r="A360" t="s">
        <v>76</v>
      </c>
      <c r="B360" t="s">
        <v>495</v>
      </c>
      <c r="C360" s="2"/>
      <c r="D360" s="1">
        <v>722</v>
      </c>
    </row>
    <row r="361" spans="1:4" x14ac:dyDescent="0.25">
      <c r="A361" t="s">
        <v>76</v>
      </c>
      <c r="B361" t="s">
        <v>496</v>
      </c>
      <c r="C361" t="s">
        <v>397</v>
      </c>
      <c r="D361" s="1">
        <v>944</v>
      </c>
    </row>
    <row r="362" spans="1:4" x14ac:dyDescent="0.25">
      <c r="A362" t="s">
        <v>76</v>
      </c>
      <c r="B362" t="s">
        <v>497</v>
      </c>
      <c r="C362" t="s">
        <v>320</v>
      </c>
      <c r="D362" s="1">
        <v>1207</v>
      </c>
    </row>
    <row r="363" spans="1:4" x14ac:dyDescent="0.25">
      <c r="A363" t="s">
        <v>76</v>
      </c>
      <c r="B363" t="s">
        <v>498</v>
      </c>
      <c r="C363" t="s">
        <v>318</v>
      </c>
      <c r="D363" s="1">
        <v>820</v>
      </c>
    </row>
    <row r="364" spans="1:4" x14ac:dyDescent="0.25">
      <c r="A364" t="s">
        <v>76</v>
      </c>
      <c r="B364" t="s">
        <v>499</v>
      </c>
      <c r="C364" t="s">
        <v>320</v>
      </c>
      <c r="D364" s="1">
        <v>763</v>
      </c>
    </row>
    <row r="365" spans="1:4" x14ac:dyDescent="0.25">
      <c r="A365" t="s">
        <v>76</v>
      </c>
      <c r="B365" t="s">
        <v>500</v>
      </c>
      <c r="C365" s="2"/>
      <c r="D365" s="1">
        <v>711</v>
      </c>
    </row>
    <row r="366" spans="1:4" x14ac:dyDescent="0.25">
      <c r="A366" t="s">
        <v>76</v>
      </c>
      <c r="B366" t="s">
        <v>501</v>
      </c>
      <c r="C366" t="s">
        <v>502</v>
      </c>
      <c r="D366" s="1">
        <v>794</v>
      </c>
    </row>
    <row r="367" spans="1:4" x14ac:dyDescent="0.25">
      <c r="A367" t="s">
        <v>76</v>
      </c>
      <c r="B367" t="s">
        <v>503</v>
      </c>
      <c r="C367" t="s">
        <v>350</v>
      </c>
      <c r="D367" s="1">
        <v>1197</v>
      </c>
    </row>
    <row r="368" spans="1:4" x14ac:dyDescent="0.25">
      <c r="A368" t="s">
        <v>76</v>
      </c>
      <c r="B368" t="s">
        <v>504</v>
      </c>
      <c r="C368" t="s">
        <v>367</v>
      </c>
      <c r="D368" s="1">
        <v>815</v>
      </c>
    </row>
    <row r="369" spans="1:4" x14ac:dyDescent="0.25">
      <c r="A369" t="s">
        <v>76</v>
      </c>
      <c r="B369" t="s">
        <v>505</v>
      </c>
      <c r="C369" t="s">
        <v>312</v>
      </c>
      <c r="D369" s="1">
        <v>1047</v>
      </c>
    </row>
    <row r="370" spans="1:4" x14ac:dyDescent="0.25">
      <c r="A370" t="s">
        <v>76</v>
      </c>
      <c r="B370" t="s">
        <v>506</v>
      </c>
      <c r="C370" t="s">
        <v>337</v>
      </c>
      <c r="D370" s="1">
        <v>991</v>
      </c>
    </row>
    <row r="371" spans="1:4" x14ac:dyDescent="0.25">
      <c r="A371" t="s">
        <v>76</v>
      </c>
      <c r="B371" t="s">
        <v>507</v>
      </c>
      <c r="C371" t="s">
        <v>320</v>
      </c>
      <c r="D371" s="1">
        <v>991</v>
      </c>
    </row>
    <row r="372" spans="1:4" x14ac:dyDescent="0.25">
      <c r="A372" t="s">
        <v>76</v>
      </c>
      <c r="B372" t="s">
        <v>508</v>
      </c>
      <c r="C372" t="s">
        <v>220</v>
      </c>
      <c r="D372" s="1">
        <v>800</v>
      </c>
    </row>
    <row r="373" spans="1:4" x14ac:dyDescent="0.25">
      <c r="A373" t="s">
        <v>76</v>
      </c>
      <c r="B373" t="s">
        <v>509</v>
      </c>
      <c r="C373" t="s">
        <v>320</v>
      </c>
      <c r="D373" s="1">
        <v>1220</v>
      </c>
    </row>
    <row r="374" spans="1:4" x14ac:dyDescent="0.25">
      <c r="A374" t="s">
        <v>76</v>
      </c>
      <c r="B374" t="s">
        <v>510</v>
      </c>
      <c r="C374" s="2"/>
      <c r="D374" s="1">
        <v>864</v>
      </c>
    </row>
    <row r="375" spans="1:4" x14ac:dyDescent="0.25">
      <c r="A375" t="s">
        <v>76</v>
      </c>
      <c r="B375" t="s">
        <v>511</v>
      </c>
      <c r="C375" t="s">
        <v>316</v>
      </c>
      <c r="D375" s="1">
        <v>994</v>
      </c>
    </row>
    <row r="376" spans="1:4" x14ac:dyDescent="0.25">
      <c r="A376" t="s">
        <v>76</v>
      </c>
      <c r="B376" t="s">
        <v>512</v>
      </c>
      <c r="C376" s="2"/>
      <c r="D376" s="1">
        <v>931</v>
      </c>
    </row>
    <row r="377" spans="1:4" x14ac:dyDescent="0.25">
      <c r="A377" t="s">
        <v>76</v>
      </c>
      <c r="B377" t="s">
        <v>513</v>
      </c>
      <c r="C377" s="2"/>
      <c r="D377" s="1">
        <v>797</v>
      </c>
    </row>
    <row r="378" spans="1:4" x14ac:dyDescent="0.25">
      <c r="A378" t="s">
        <v>76</v>
      </c>
      <c r="B378" t="s">
        <v>514</v>
      </c>
      <c r="C378" t="s">
        <v>266</v>
      </c>
      <c r="D378" s="1">
        <v>849</v>
      </c>
    </row>
    <row r="379" spans="1:4" x14ac:dyDescent="0.25">
      <c r="A379" t="s">
        <v>76</v>
      </c>
      <c r="B379" t="s">
        <v>515</v>
      </c>
      <c r="C379" t="s">
        <v>350</v>
      </c>
      <c r="D379" s="1">
        <v>1283</v>
      </c>
    </row>
    <row r="380" spans="1:4" x14ac:dyDescent="0.25">
      <c r="A380" t="s">
        <v>76</v>
      </c>
      <c r="B380" t="s">
        <v>516</v>
      </c>
      <c r="C380" s="2"/>
      <c r="D380" s="1">
        <v>800</v>
      </c>
    </row>
    <row r="381" spans="1:4" x14ac:dyDescent="0.25">
      <c r="A381" t="s">
        <v>76</v>
      </c>
      <c r="B381" t="s">
        <v>517</v>
      </c>
      <c r="C381" s="2"/>
      <c r="D381" s="1">
        <v>828</v>
      </c>
    </row>
    <row r="382" spans="1:4" x14ac:dyDescent="0.25">
      <c r="A382" t="s">
        <v>76</v>
      </c>
      <c r="B382" t="s">
        <v>518</v>
      </c>
      <c r="C382" t="s">
        <v>367</v>
      </c>
      <c r="D382" s="1">
        <v>892</v>
      </c>
    </row>
    <row r="383" spans="1:4" x14ac:dyDescent="0.25">
      <c r="A383" t="s">
        <v>76</v>
      </c>
      <c r="B383" t="s">
        <v>519</v>
      </c>
      <c r="C383" t="s">
        <v>220</v>
      </c>
      <c r="D383" s="1">
        <v>863</v>
      </c>
    </row>
    <row r="384" spans="1:4" x14ac:dyDescent="0.25">
      <c r="A384" t="s">
        <v>76</v>
      </c>
      <c r="B384" t="s">
        <v>520</v>
      </c>
      <c r="C384" t="s">
        <v>312</v>
      </c>
      <c r="D384" s="1">
        <v>1130</v>
      </c>
    </row>
    <row r="385" spans="1:4" x14ac:dyDescent="0.25">
      <c r="A385" t="s">
        <v>76</v>
      </c>
      <c r="B385" t="s">
        <v>521</v>
      </c>
      <c r="C385" t="s">
        <v>350</v>
      </c>
      <c r="D385" s="1">
        <v>1321</v>
      </c>
    </row>
    <row r="386" spans="1:4" x14ac:dyDescent="0.25">
      <c r="A386" t="s">
        <v>76</v>
      </c>
      <c r="B386" t="s">
        <v>522</v>
      </c>
      <c r="C386" t="s">
        <v>312</v>
      </c>
      <c r="D386" s="1">
        <v>1263</v>
      </c>
    </row>
    <row r="387" spans="1:4" x14ac:dyDescent="0.25">
      <c r="A387" t="s">
        <v>76</v>
      </c>
      <c r="B387" t="s">
        <v>523</v>
      </c>
      <c r="C387" t="s">
        <v>362</v>
      </c>
      <c r="D387" s="1">
        <v>1109</v>
      </c>
    </row>
    <row r="388" spans="1:4" x14ac:dyDescent="0.25">
      <c r="A388" t="s">
        <v>76</v>
      </c>
      <c r="B388" t="s">
        <v>524</v>
      </c>
      <c r="C388" t="s">
        <v>323</v>
      </c>
      <c r="D388" s="1">
        <v>924</v>
      </c>
    </row>
    <row r="389" spans="1:4" x14ac:dyDescent="0.25">
      <c r="A389" t="s">
        <v>76</v>
      </c>
      <c r="B389" t="s">
        <v>525</v>
      </c>
      <c r="C389" t="s">
        <v>362</v>
      </c>
      <c r="D389" s="1">
        <v>968</v>
      </c>
    </row>
    <row r="390" spans="1:4" x14ac:dyDescent="0.25">
      <c r="A390" t="s">
        <v>76</v>
      </c>
      <c r="B390" t="s">
        <v>526</v>
      </c>
      <c r="C390" t="s">
        <v>367</v>
      </c>
      <c r="D390" s="1">
        <v>998</v>
      </c>
    </row>
    <row r="391" spans="1:4" x14ac:dyDescent="0.25">
      <c r="A391" t="s">
        <v>76</v>
      </c>
      <c r="B391" t="s">
        <v>527</v>
      </c>
      <c r="C391" t="s">
        <v>350</v>
      </c>
      <c r="D391" s="1">
        <v>1219</v>
      </c>
    </row>
    <row r="392" spans="1:4" x14ac:dyDescent="0.25">
      <c r="A392" t="s">
        <v>76</v>
      </c>
      <c r="B392" t="s">
        <v>528</v>
      </c>
      <c r="C392" t="s">
        <v>397</v>
      </c>
      <c r="D392" s="1">
        <v>828</v>
      </c>
    </row>
    <row r="393" spans="1:4" x14ac:dyDescent="0.25">
      <c r="A393" t="s">
        <v>76</v>
      </c>
      <c r="B393" t="s">
        <v>529</v>
      </c>
      <c r="C393" s="2"/>
      <c r="D393" s="1">
        <v>868</v>
      </c>
    </row>
    <row r="394" spans="1:4" x14ac:dyDescent="0.25">
      <c r="A394" t="s">
        <v>76</v>
      </c>
      <c r="B394" t="s">
        <v>530</v>
      </c>
      <c r="C394" s="2"/>
      <c r="D394" s="1">
        <v>814</v>
      </c>
    </row>
    <row r="395" spans="1:4" x14ac:dyDescent="0.25">
      <c r="A395" t="s">
        <v>76</v>
      </c>
      <c r="B395" t="s">
        <v>531</v>
      </c>
      <c r="C395" t="s">
        <v>350</v>
      </c>
      <c r="D395" s="1">
        <v>1450</v>
      </c>
    </row>
    <row r="396" spans="1:4" x14ac:dyDescent="0.25">
      <c r="A396" t="s">
        <v>76</v>
      </c>
      <c r="B396" t="s">
        <v>532</v>
      </c>
      <c r="C396" t="s">
        <v>323</v>
      </c>
      <c r="D396" s="1">
        <v>932</v>
      </c>
    </row>
    <row r="397" spans="1:4" x14ac:dyDescent="0.25">
      <c r="A397" t="s">
        <v>76</v>
      </c>
      <c r="B397" t="s">
        <v>533</v>
      </c>
      <c r="C397" t="s">
        <v>318</v>
      </c>
      <c r="D397" s="1">
        <v>840</v>
      </c>
    </row>
    <row r="398" spans="1:4" x14ac:dyDescent="0.25">
      <c r="A398" t="s">
        <v>76</v>
      </c>
      <c r="B398" t="s">
        <v>534</v>
      </c>
      <c r="C398" t="s">
        <v>535</v>
      </c>
      <c r="D398" s="1">
        <v>824</v>
      </c>
    </row>
    <row r="399" spans="1:4" x14ac:dyDescent="0.25">
      <c r="A399" t="s">
        <v>76</v>
      </c>
      <c r="B399" t="s">
        <v>536</v>
      </c>
      <c r="C399" t="s">
        <v>367</v>
      </c>
      <c r="D399" s="1">
        <v>728</v>
      </c>
    </row>
    <row r="400" spans="1:4" x14ac:dyDescent="0.25">
      <c r="A400" t="s">
        <v>76</v>
      </c>
      <c r="B400" t="s">
        <v>537</v>
      </c>
      <c r="C400" t="s">
        <v>337</v>
      </c>
      <c r="D400" s="1">
        <v>999</v>
      </c>
    </row>
    <row r="401" spans="1:4" x14ac:dyDescent="0.25">
      <c r="A401" t="s">
        <v>76</v>
      </c>
      <c r="B401" t="s">
        <v>538</v>
      </c>
      <c r="C401" t="s">
        <v>318</v>
      </c>
      <c r="D401" s="1">
        <v>791</v>
      </c>
    </row>
    <row r="402" spans="1:4" x14ac:dyDescent="0.25">
      <c r="A402" t="s">
        <v>76</v>
      </c>
      <c r="B402" t="s">
        <v>539</v>
      </c>
      <c r="C402" t="s">
        <v>397</v>
      </c>
      <c r="D402" s="1">
        <v>800</v>
      </c>
    </row>
    <row r="403" spans="1:4" x14ac:dyDescent="0.25">
      <c r="A403" t="s">
        <v>76</v>
      </c>
      <c r="B403" t="s">
        <v>540</v>
      </c>
      <c r="C403" t="s">
        <v>367</v>
      </c>
      <c r="D403" s="1">
        <v>779</v>
      </c>
    </row>
    <row r="404" spans="1:4" x14ac:dyDescent="0.25">
      <c r="A404" t="s">
        <v>76</v>
      </c>
      <c r="B404" t="s">
        <v>541</v>
      </c>
      <c r="C404" s="2"/>
      <c r="D404" s="1">
        <v>780</v>
      </c>
    </row>
    <row r="405" spans="1:4" x14ac:dyDescent="0.25">
      <c r="A405" t="s">
        <v>76</v>
      </c>
      <c r="B405" t="s">
        <v>542</v>
      </c>
      <c r="C405" s="2"/>
      <c r="D405" s="1">
        <v>805</v>
      </c>
    </row>
    <row r="406" spans="1:4" x14ac:dyDescent="0.25">
      <c r="A406" t="s">
        <v>76</v>
      </c>
      <c r="B406" t="s">
        <v>543</v>
      </c>
      <c r="C406" t="s">
        <v>367</v>
      </c>
      <c r="D406" s="1">
        <v>807</v>
      </c>
    </row>
    <row r="407" spans="1:4" x14ac:dyDescent="0.25">
      <c r="A407" t="s">
        <v>76</v>
      </c>
      <c r="B407" t="s">
        <v>544</v>
      </c>
      <c r="C407" t="s">
        <v>220</v>
      </c>
      <c r="D407" s="1">
        <v>820</v>
      </c>
    </row>
    <row r="408" spans="1:4" x14ac:dyDescent="0.25">
      <c r="A408" t="s">
        <v>76</v>
      </c>
      <c r="B408" t="s">
        <v>545</v>
      </c>
      <c r="C408" s="2"/>
      <c r="D408" s="1">
        <v>933</v>
      </c>
    </row>
    <row r="409" spans="1:4" x14ac:dyDescent="0.25">
      <c r="A409" t="s">
        <v>76</v>
      </c>
      <c r="B409" t="s">
        <v>546</v>
      </c>
      <c r="C409" t="s">
        <v>312</v>
      </c>
      <c r="D409" s="1">
        <v>960</v>
      </c>
    </row>
    <row r="410" spans="1:4" x14ac:dyDescent="0.25">
      <c r="A410" t="s">
        <v>76</v>
      </c>
      <c r="B410" t="s">
        <v>547</v>
      </c>
      <c r="C410" s="2"/>
      <c r="D410" s="1">
        <v>841</v>
      </c>
    </row>
    <row r="411" spans="1:4" x14ac:dyDescent="0.25">
      <c r="A411" t="s">
        <v>76</v>
      </c>
      <c r="B411" t="s">
        <v>548</v>
      </c>
      <c r="C411" t="s">
        <v>331</v>
      </c>
      <c r="D411" s="1">
        <v>989</v>
      </c>
    </row>
    <row r="412" spans="1:4" x14ac:dyDescent="0.25">
      <c r="A412" t="s">
        <v>76</v>
      </c>
      <c r="B412" t="s">
        <v>549</v>
      </c>
      <c r="C412" s="2"/>
      <c r="D412" s="1">
        <v>794</v>
      </c>
    </row>
    <row r="413" spans="1:4" x14ac:dyDescent="0.25">
      <c r="A413" t="s">
        <v>76</v>
      </c>
      <c r="B413" t="s">
        <v>550</v>
      </c>
      <c r="C413" s="2"/>
      <c r="D413" s="1">
        <v>978</v>
      </c>
    </row>
    <row r="414" spans="1:4" x14ac:dyDescent="0.25">
      <c r="A414" t="s">
        <v>76</v>
      </c>
      <c r="B414" t="s">
        <v>551</v>
      </c>
      <c r="C414" s="2"/>
      <c r="D414" s="1">
        <v>862</v>
      </c>
    </row>
    <row r="415" spans="1:4" x14ac:dyDescent="0.25">
      <c r="A415" t="s">
        <v>76</v>
      </c>
      <c r="B415" t="s">
        <v>552</v>
      </c>
      <c r="C415" s="2"/>
      <c r="D415" s="1">
        <v>1946</v>
      </c>
    </row>
    <row r="416" spans="1:4" x14ac:dyDescent="0.25">
      <c r="A416" t="s">
        <v>76</v>
      </c>
      <c r="B416" t="s">
        <v>553</v>
      </c>
      <c r="C416" s="2"/>
      <c r="D416" s="1">
        <v>910</v>
      </c>
    </row>
    <row r="417" spans="1:4" x14ac:dyDescent="0.25">
      <c r="A417" t="s">
        <v>76</v>
      </c>
      <c r="B417" t="s">
        <v>554</v>
      </c>
      <c r="C417" t="s">
        <v>397</v>
      </c>
      <c r="D417" s="1">
        <v>851</v>
      </c>
    </row>
    <row r="418" spans="1:4" x14ac:dyDescent="0.25">
      <c r="A418" t="s">
        <v>76</v>
      </c>
      <c r="B418" t="s">
        <v>555</v>
      </c>
      <c r="C418" s="2"/>
      <c r="D418" s="1">
        <v>823</v>
      </c>
    </row>
    <row r="419" spans="1:4" x14ac:dyDescent="0.25">
      <c r="A419" t="s">
        <v>76</v>
      </c>
      <c r="B419" t="s">
        <v>556</v>
      </c>
      <c r="C419" t="s">
        <v>367</v>
      </c>
      <c r="D419" s="1">
        <v>749</v>
      </c>
    </row>
    <row r="420" spans="1:4" x14ac:dyDescent="0.25">
      <c r="A420" t="s">
        <v>76</v>
      </c>
      <c r="B420" t="s">
        <v>557</v>
      </c>
      <c r="C420" t="s">
        <v>318</v>
      </c>
      <c r="D420" s="1">
        <v>856</v>
      </c>
    </row>
    <row r="421" spans="1:4" x14ac:dyDescent="0.25">
      <c r="A421" t="s">
        <v>76</v>
      </c>
      <c r="B421" t="s">
        <v>558</v>
      </c>
      <c r="C421" t="s">
        <v>397</v>
      </c>
      <c r="D421" s="1">
        <v>863</v>
      </c>
    </row>
    <row r="422" spans="1:4" x14ac:dyDescent="0.25">
      <c r="A422" t="s">
        <v>76</v>
      </c>
      <c r="B422" t="s">
        <v>559</v>
      </c>
      <c r="C422" t="s">
        <v>323</v>
      </c>
      <c r="D422" s="1">
        <v>889</v>
      </c>
    </row>
    <row r="423" spans="1:4" x14ac:dyDescent="0.25">
      <c r="A423" t="s">
        <v>76</v>
      </c>
      <c r="B423" t="s">
        <v>560</v>
      </c>
      <c r="C423" t="s">
        <v>320</v>
      </c>
      <c r="D423" s="1">
        <v>878</v>
      </c>
    </row>
    <row r="424" spans="1:4" x14ac:dyDescent="0.25">
      <c r="A424" t="s">
        <v>76</v>
      </c>
      <c r="B424" t="s">
        <v>561</v>
      </c>
      <c r="C424" t="s">
        <v>320</v>
      </c>
      <c r="D424" s="1">
        <v>868</v>
      </c>
    </row>
    <row r="425" spans="1:4" x14ac:dyDescent="0.25">
      <c r="A425" t="s">
        <v>76</v>
      </c>
      <c r="B425" t="s">
        <v>562</v>
      </c>
      <c r="C425" s="2"/>
      <c r="D425" s="1">
        <v>950</v>
      </c>
    </row>
    <row r="426" spans="1:4" x14ac:dyDescent="0.25">
      <c r="A426" t="s">
        <v>76</v>
      </c>
      <c r="B426" t="s">
        <v>563</v>
      </c>
      <c r="C426" t="s">
        <v>350</v>
      </c>
      <c r="D426" s="1">
        <v>1418</v>
      </c>
    </row>
    <row r="427" spans="1:4" x14ac:dyDescent="0.25">
      <c r="A427" t="s">
        <v>76</v>
      </c>
      <c r="B427" t="s">
        <v>564</v>
      </c>
      <c r="C427" t="s">
        <v>266</v>
      </c>
      <c r="D427" s="1">
        <v>813</v>
      </c>
    </row>
    <row r="428" spans="1:4" x14ac:dyDescent="0.25">
      <c r="A428" t="s">
        <v>76</v>
      </c>
      <c r="B428" t="s">
        <v>565</v>
      </c>
      <c r="C428" t="s">
        <v>337</v>
      </c>
      <c r="D428" s="1">
        <v>1059</v>
      </c>
    </row>
    <row r="429" spans="1:4" x14ac:dyDescent="0.25">
      <c r="A429" t="s">
        <v>79</v>
      </c>
      <c r="B429" t="s">
        <v>566</v>
      </c>
      <c r="C429" t="s">
        <v>567</v>
      </c>
      <c r="D429" s="1">
        <v>1061</v>
      </c>
    </row>
    <row r="430" spans="1:4" x14ac:dyDescent="0.25">
      <c r="A430" t="s">
        <v>79</v>
      </c>
      <c r="B430" t="s">
        <v>568</v>
      </c>
      <c r="C430" t="s">
        <v>567</v>
      </c>
      <c r="D430" s="1">
        <v>1039</v>
      </c>
    </row>
    <row r="431" spans="1:4" x14ac:dyDescent="0.25">
      <c r="A431" t="s">
        <v>79</v>
      </c>
      <c r="B431" t="s">
        <v>569</v>
      </c>
      <c r="C431" t="s">
        <v>567</v>
      </c>
      <c r="D431" s="1">
        <v>1384</v>
      </c>
    </row>
    <row r="432" spans="1:4" x14ac:dyDescent="0.25">
      <c r="A432" t="s">
        <v>79</v>
      </c>
      <c r="B432" t="s">
        <v>570</v>
      </c>
      <c r="C432" t="s">
        <v>318</v>
      </c>
      <c r="D432" s="1">
        <v>1062</v>
      </c>
    </row>
    <row r="433" spans="1:4" x14ac:dyDescent="0.25">
      <c r="A433" t="s">
        <v>79</v>
      </c>
      <c r="B433" t="s">
        <v>571</v>
      </c>
      <c r="C433" t="s">
        <v>318</v>
      </c>
      <c r="D433" s="1">
        <v>845</v>
      </c>
    </row>
    <row r="434" spans="1:4" x14ac:dyDescent="0.25">
      <c r="A434" t="s">
        <v>79</v>
      </c>
      <c r="B434" t="s">
        <v>572</v>
      </c>
      <c r="C434" t="s">
        <v>318</v>
      </c>
      <c r="D434" s="1">
        <v>759</v>
      </c>
    </row>
    <row r="435" spans="1:4" x14ac:dyDescent="0.25">
      <c r="A435" t="s">
        <v>79</v>
      </c>
      <c r="B435" t="s">
        <v>573</v>
      </c>
      <c r="C435" t="s">
        <v>318</v>
      </c>
      <c r="D435" s="1">
        <v>742</v>
      </c>
    </row>
    <row r="436" spans="1:4" x14ac:dyDescent="0.25">
      <c r="A436" t="s">
        <v>79</v>
      </c>
      <c r="B436" t="s">
        <v>574</v>
      </c>
      <c r="C436" t="s">
        <v>575</v>
      </c>
      <c r="D436" s="1">
        <v>1195</v>
      </c>
    </row>
    <row r="437" spans="1:4" x14ac:dyDescent="0.25">
      <c r="A437" t="s">
        <v>79</v>
      </c>
      <c r="B437" t="s">
        <v>576</v>
      </c>
      <c r="C437" t="s">
        <v>318</v>
      </c>
      <c r="D437" s="1">
        <v>781</v>
      </c>
    </row>
    <row r="438" spans="1:4" x14ac:dyDescent="0.25">
      <c r="A438" t="s">
        <v>79</v>
      </c>
      <c r="B438" t="s">
        <v>577</v>
      </c>
      <c r="C438" t="s">
        <v>575</v>
      </c>
      <c r="D438" s="1">
        <v>1003</v>
      </c>
    </row>
    <row r="439" spans="1:4" x14ac:dyDescent="0.25">
      <c r="A439" t="s">
        <v>79</v>
      </c>
      <c r="B439" t="s">
        <v>578</v>
      </c>
      <c r="C439" t="s">
        <v>575</v>
      </c>
      <c r="D439" s="1">
        <v>1203</v>
      </c>
    </row>
    <row r="440" spans="1:4" x14ac:dyDescent="0.25">
      <c r="A440" t="s">
        <v>79</v>
      </c>
      <c r="B440" t="s">
        <v>579</v>
      </c>
      <c r="C440" t="s">
        <v>567</v>
      </c>
      <c r="D440" s="1">
        <v>1409</v>
      </c>
    </row>
    <row r="441" spans="1:4" x14ac:dyDescent="0.25">
      <c r="A441" t="s">
        <v>79</v>
      </c>
      <c r="B441" t="s">
        <v>580</v>
      </c>
      <c r="C441" t="s">
        <v>318</v>
      </c>
      <c r="D441" s="1">
        <v>946</v>
      </c>
    </row>
    <row r="442" spans="1:4" x14ac:dyDescent="0.25">
      <c r="A442" t="s">
        <v>79</v>
      </c>
      <c r="B442" t="s">
        <v>581</v>
      </c>
      <c r="C442" t="s">
        <v>582</v>
      </c>
      <c r="D442" s="1">
        <v>911</v>
      </c>
    </row>
    <row r="443" spans="1:4" x14ac:dyDescent="0.25">
      <c r="A443" t="s">
        <v>79</v>
      </c>
      <c r="B443" t="s">
        <v>583</v>
      </c>
      <c r="C443" t="s">
        <v>575</v>
      </c>
      <c r="D443" s="1">
        <v>1118</v>
      </c>
    </row>
    <row r="444" spans="1:4" x14ac:dyDescent="0.25">
      <c r="A444" t="s">
        <v>79</v>
      </c>
      <c r="B444" t="s">
        <v>584</v>
      </c>
      <c r="C444" s="2"/>
      <c r="D444" s="1">
        <v>820</v>
      </c>
    </row>
    <row r="445" spans="1:4" x14ac:dyDescent="0.25">
      <c r="A445" t="s">
        <v>79</v>
      </c>
      <c r="B445" t="s">
        <v>585</v>
      </c>
      <c r="C445" t="s">
        <v>318</v>
      </c>
      <c r="D445" s="1">
        <v>925</v>
      </c>
    </row>
    <row r="446" spans="1:4" x14ac:dyDescent="0.25">
      <c r="A446" t="s">
        <v>79</v>
      </c>
      <c r="B446" t="s">
        <v>586</v>
      </c>
      <c r="C446" t="s">
        <v>318</v>
      </c>
      <c r="D446" s="1">
        <v>1054</v>
      </c>
    </row>
    <row r="447" spans="1:4" x14ac:dyDescent="0.25">
      <c r="A447" t="s">
        <v>79</v>
      </c>
      <c r="B447" t="s">
        <v>587</v>
      </c>
      <c r="C447" t="s">
        <v>318</v>
      </c>
      <c r="D447" s="1">
        <v>659</v>
      </c>
    </row>
    <row r="448" spans="1:4" x14ac:dyDescent="0.25">
      <c r="A448" t="s">
        <v>79</v>
      </c>
      <c r="B448" t="s">
        <v>588</v>
      </c>
      <c r="C448" t="s">
        <v>318</v>
      </c>
      <c r="D448" s="1">
        <v>683</v>
      </c>
    </row>
    <row r="449" spans="1:4" x14ac:dyDescent="0.25">
      <c r="A449" t="s">
        <v>79</v>
      </c>
      <c r="B449" t="s">
        <v>589</v>
      </c>
      <c r="C449" t="s">
        <v>318</v>
      </c>
      <c r="D449" s="1">
        <v>948</v>
      </c>
    </row>
    <row r="450" spans="1:4" x14ac:dyDescent="0.25">
      <c r="A450" t="s">
        <v>79</v>
      </c>
      <c r="B450" t="s">
        <v>590</v>
      </c>
      <c r="C450" t="s">
        <v>591</v>
      </c>
      <c r="D450" s="1">
        <v>644</v>
      </c>
    </row>
    <row r="451" spans="1:4" x14ac:dyDescent="0.25">
      <c r="A451" t="s">
        <v>79</v>
      </c>
      <c r="B451" t="s">
        <v>592</v>
      </c>
      <c r="C451" t="s">
        <v>567</v>
      </c>
      <c r="D451" s="1">
        <v>1410</v>
      </c>
    </row>
    <row r="452" spans="1:4" x14ac:dyDescent="0.25">
      <c r="A452" t="s">
        <v>79</v>
      </c>
      <c r="B452" t="s">
        <v>593</v>
      </c>
      <c r="C452" t="s">
        <v>575</v>
      </c>
      <c r="D452" s="1">
        <v>1107</v>
      </c>
    </row>
    <row r="453" spans="1:4" x14ac:dyDescent="0.25">
      <c r="A453" t="s">
        <v>79</v>
      </c>
      <c r="B453" t="s">
        <v>594</v>
      </c>
      <c r="C453" t="s">
        <v>595</v>
      </c>
      <c r="D453" s="1">
        <v>996</v>
      </c>
    </row>
    <row r="454" spans="1:4" x14ac:dyDescent="0.25">
      <c r="A454" t="s">
        <v>79</v>
      </c>
      <c r="B454" t="s">
        <v>596</v>
      </c>
      <c r="C454" t="s">
        <v>582</v>
      </c>
      <c r="D454" s="1">
        <v>1128</v>
      </c>
    </row>
    <row r="455" spans="1:4" x14ac:dyDescent="0.25">
      <c r="A455" t="s">
        <v>79</v>
      </c>
      <c r="B455" t="s">
        <v>597</v>
      </c>
      <c r="C455" t="s">
        <v>582</v>
      </c>
      <c r="D455" s="1">
        <v>1294</v>
      </c>
    </row>
    <row r="456" spans="1:4" x14ac:dyDescent="0.25">
      <c r="A456" t="s">
        <v>79</v>
      </c>
      <c r="B456" t="s">
        <v>598</v>
      </c>
      <c r="C456" t="s">
        <v>318</v>
      </c>
      <c r="D456" s="1">
        <v>696</v>
      </c>
    </row>
    <row r="457" spans="1:4" x14ac:dyDescent="0.25">
      <c r="A457" t="s">
        <v>79</v>
      </c>
      <c r="B457" t="s">
        <v>599</v>
      </c>
      <c r="C457" t="s">
        <v>575</v>
      </c>
      <c r="D457" s="1">
        <v>903</v>
      </c>
    </row>
    <row r="458" spans="1:4" x14ac:dyDescent="0.25">
      <c r="A458" t="s">
        <v>79</v>
      </c>
      <c r="B458" t="s">
        <v>600</v>
      </c>
      <c r="C458" t="s">
        <v>567</v>
      </c>
      <c r="D458" s="1">
        <v>991</v>
      </c>
    </row>
    <row r="459" spans="1:4" x14ac:dyDescent="0.25">
      <c r="A459" t="s">
        <v>79</v>
      </c>
      <c r="B459" t="s">
        <v>601</v>
      </c>
      <c r="C459" t="s">
        <v>318</v>
      </c>
      <c r="D459" s="1">
        <v>773</v>
      </c>
    </row>
    <row r="460" spans="1:4" x14ac:dyDescent="0.25">
      <c r="A460" t="s">
        <v>79</v>
      </c>
      <c r="B460" t="s">
        <v>602</v>
      </c>
      <c r="C460" t="s">
        <v>567</v>
      </c>
      <c r="D460" s="1">
        <v>1206</v>
      </c>
    </row>
    <row r="461" spans="1:4" x14ac:dyDescent="0.25">
      <c r="A461" t="s">
        <v>79</v>
      </c>
      <c r="B461" t="s">
        <v>603</v>
      </c>
      <c r="C461" t="s">
        <v>318</v>
      </c>
      <c r="D461" s="1">
        <v>712</v>
      </c>
    </row>
    <row r="462" spans="1:4" x14ac:dyDescent="0.25">
      <c r="A462" t="s">
        <v>79</v>
      </c>
      <c r="B462" t="s">
        <v>604</v>
      </c>
      <c r="C462" t="s">
        <v>595</v>
      </c>
      <c r="D462" s="1">
        <v>1216</v>
      </c>
    </row>
    <row r="463" spans="1:4" x14ac:dyDescent="0.25">
      <c r="A463" t="s">
        <v>79</v>
      </c>
      <c r="B463" t="s">
        <v>605</v>
      </c>
      <c r="C463" t="s">
        <v>318</v>
      </c>
      <c r="D463" s="1">
        <v>951</v>
      </c>
    </row>
    <row r="464" spans="1:4" x14ac:dyDescent="0.25">
      <c r="A464" t="s">
        <v>79</v>
      </c>
      <c r="B464" t="s">
        <v>606</v>
      </c>
      <c r="C464" t="s">
        <v>595</v>
      </c>
      <c r="D464" s="1">
        <v>1169</v>
      </c>
    </row>
    <row r="465" spans="1:4" x14ac:dyDescent="0.25">
      <c r="A465" t="s">
        <v>79</v>
      </c>
      <c r="B465" t="s">
        <v>607</v>
      </c>
      <c r="C465" t="s">
        <v>318</v>
      </c>
      <c r="D465" s="1">
        <v>762</v>
      </c>
    </row>
    <row r="466" spans="1:4" x14ac:dyDescent="0.25">
      <c r="A466" t="s">
        <v>79</v>
      </c>
      <c r="B466" t="s">
        <v>608</v>
      </c>
      <c r="C466" t="s">
        <v>609</v>
      </c>
      <c r="D466" s="1">
        <v>627</v>
      </c>
    </row>
    <row r="467" spans="1:4" x14ac:dyDescent="0.25">
      <c r="A467" t="s">
        <v>79</v>
      </c>
      <c r="B467" t="s">
        <v>610</v>
      </c>
      <c r="C467" t="s">
        <v>611</v>
      </c>
      <c r="D467" s="1">
        <v>861</v>
      </c>
    </row>
    <row r="468" spans="1:4" x14ac:dyDescent="0.25">
      <c r="A468" t="s">
        <v>79</v>
      </c>
      <c r="B468" t="s">
        <v>612</v>
      </c>
      <c r="C468" t="s">
        <v>318</v>
      </c>
      <c r="D468" s="1">
        <v>909</v>
      </c>
    </row>
    <row r="469" spans="1:4" x14ac:dyDescent="0.25">
      <c r="A469" t="s">
        <v>79</v>
      </c>
      <c r="B469" t="s">
        <v>613</v>
      </c>
      <c r="C469" t="s">
        <v>582</v>
      </c>
      <c r="D469" s="1">
        <v>1252</v>
      </c>
    </row>
    <row r="470" spans="1:4" x14ac:dyDescent="0.25">
      <c r="A470" t="s">
        <v>79</v>
      </c>
      <c r="B470" t="s">
        <v>614</v>
      </c>
      <c r="C470" t="s">
        <v>575</v>
      </c>
      <c r="D470" s="1">
        <v>1154</v>
      </c>
    </row>
    <row r="471" spans="1:4" x14ac:dyDescent="0.25">
      <c r="A471" t="s">
        <v>79</v>
      </c>
      <c r="B471" t="s">
        <v>615</v>
      </c>
      <c r="C471" t="s">
        <v>318</v>
      </c>
      <c r="D471" s="1">
        <v>930</v>
      </c>
    </row>
    <row r="472" spans="1:4" x14ac:dyDescent="0.25">
      <c r="A472" t="s">
        <v>79</v>
      </c>
      <c r="B472" t="s">
        <v>616</v>
      </c>
      <c r="C472" t="s">
        <v>318</v>
      </c>
      <c r="D472" s="1">
        <v>894</v>
      </c>
    </row>
    <row r="473" spans="1:4" x14ac:dyDescent="0.25">
      <c r="A473" t="s">
        <v>79</v>
      </c>
      <c r="B473" t="s">
        <v>617</v>
      </c>
      <c r="C473" t="s">
        <v>318</v>
      </c>
      <c r="D473" s="1">
        <v>814</v>
      </c>
    </row>
    <row r="474" spans="1:4" x14ac:dyDescent="0.25">
      <c r="A474" t="s">
        <v>79</v>
      </c>
      <c r="B474" t="s">
        <v>618</v>
      </c>
      <c r="C474" t="s">
        <v>611</v>
      </c>
      <c r="D474" s="1">
        <v>841</v>
      </c>
    </row>
    <row r="475" spans="1:4" x14ac:dyDescent="0.25">
      <c r="A475" t="s">
        <v>79</v>
      </c>
      <c r="B475" t="s">
        <v>619</v>
      </c>
      <c r="C475" t="s">
        <v>620</v>
      </c>
      <c r="D475" s="1">
        <v>1297</v>
      </c>
    </row>
    <row r="476" spans="1:4" x14ac:dyDescent="0.25">
      <c r="A476" t="s">
        <v>79</v>
      </c>
      <c r="B476" t="s">
        <v>621</v>
      </c>
      <c r="C476" t="s">
        <v>591</v>
      </c>
      <c r="D476" s="1">
        <v>694</v>
      </c>
    </row>
    <row r="477" spans="1:4" x14ac:dyDescent="0.25">
      <c r="A477" t="s">
        <v>79</v>
      </c>
      <c r="B477" t="s">
        <v>622</v>
      </c>
      <c r="C477" t="s">
        <v>582</v>
      </c>
      <c r="D477" s="1">
        <v>1109</v>
      </c>
    </row>
    <row r="478" spans="1:4" x14ac:dyDescent="0.25">
      <c r="A478" t="s">
        <v>79</v>
      </c>
      <c r="B478" t="s">
        <v>623</v>
      </c>
      <c r="C478" t="s">
        <v>595</v>
      </c>
      <c r="D478" s="1">
        <v>1102</v>
      </c>
    </row>
    <row r="479" spans="1:4" x14ac:dyDescent="0.25">
      <c r="A479" t="s">
        <v>79</v>
      </c>
      <c r="B479" t="s">
        <v>624</v>
      </c>
      <c r="C479" t="s">
        <v>575</v>
      </c>
      <c r="D479" s="1">
        <v>1347</v>
      </c>
    </row>
    <row r="480" spans="1:4" x14ac:dyDescent="0.25">
      <c r="A480" t="s">
        <v>79</v>
      </c>
      <c r="B480" t="s">
        <v>625</v>
      </c>
      <c r="C480" t="s">
        <v>318</v>
      </c>
      <c r="D480" s="1">
        <v>1162</v>
      </c>
    </row>
    <row r="481" spans="1:4" x14ac:dyDescent="0.25">
      <c r="A481" t="s">
        <v>79</v>
      </c>
      <c r="B481" t="s">
        <v>626</v>
      </c>
      <c r="C481" t="s">
        <v>595</v>
      </c>
      <c r="D481" s="1">
        <v>1314</v>
      </c>
    </row>
    <row r="482" spans="1:4" x14ac:dyDescent="0.25">
      <c r="A482" t="s">
        <v>79</v>
      </c>
      <c r="B482" t="s">
        <v>627</v>
      </c>
      <c r="C482" t="s">
        <v>609</v>
      </c>
      <c r="D482" s="1">
        <v>914</v>
      </c>
    </row>
    <row r="483" spans="1:4" x14ac:dyDescent="0.25">
      <c r="A483" t="s">
        <v>79</v>
      </c>
      <c r="B483" t="s">
        <v>628</v>
      </c>
      <c r="C483" t="s">
        <v>318</v>
      </c>
      <c r="D483" s="1">
        <v>1022</v>
      </c>
    </row>
    <row r="484" spans="1:4" x14ac:dyDescent="0.25">
      <c r="A484" t="s">
        <v>79</v>
      </c>
      <c r="B484" t="s">
        <v>629</v>
      </c>
      <c r="C484" t="s">
        <v>318</v>
      </c>
      <c r="D484" s="1">
        <v>855</v>
      </c>
    </row>
    <row r="485" spans="1:4" x14ac:dyDescent="0.25">
      <c r="A485" t="s">
        <v>79</v>
      </c>
      <c r="B485" t="s">
        <v>630</v>
      </c>
      <c r="C485" t="s">
        <v>611</v>
      </c>
      <c r="D485" s="1">
        <v>960</v>
      </c>
    </row>
    <row r="486" spans="1:4" x14ac:dyDescent="0.25">
      <c r="A486" t="s">
        <v>79</v>
      </c>
      <c r="B486" t="s">
        <v>631</v>
      </c>
      <c r="C486" t="s">
        <v>582</v>
      </c>
      <c r="D486" s="1">
        <v>1223</v>
      </c>
    </row>
    <row r="487" spans="1:4" x14ac:dyDescent="0.25">
      <c r="A487" t="s">
        <v>79</v>
      </c>
      <c r="B487" t="s">
        <v>632</v>
      </c>
      <c r="C487" t="s">
        <v>318</v>
      </c>
      <c r="D487" s="1">
        <v>995</v>
      </c>
    </row>
    <row r="488" spans="1:4" x14ac:dyDescent="0.25">
      <c r="A488" t="s">
        <v>79</v>
      </c>
      <c r="B488" t="s">
        <v>633</v>
      </c>
      <c r="C488" t="s">
        <v>582</v>
      </c>
      <c r="D488" s="1">
        <v>1079</v>
      </c>
    </row>
    <row r="489" spans="1:4" x14ac:dyDescent="0.25">
      <c r="A489" t="s">
        <v>79</v>
      </c>
      <c r="B489" t="s">
        <v>634</v>
      </c>
      <c r="C489" t="s">
        <v>318</v>
      </c>
      <c r="D489" s="1">
        <v>799</v>
      </c>
    </row>
    <row r="490" spans="1:4" x14ac:dyDescent="0.25">
      <c r="A490" t="s">
        <v>79</v>
      </c>
      <c r="B490" t="s">
        <v>635</v>
      </c>
      <c r="C490" t="s">
        <v>595</v>
      </c>
      <c r="D490" s="1">
        <v>912</v>
      </c>
    </row>
    <row r="491" spans="1:4" x14ac:dyDescent="0.25">
      <c r="A491" t="s">
        <v>79</v>
      </c>
      <c r="B491" t="s">
        <v>636</v>
      </c>
      <c r="C491" t="s">
        <v>595</v>
      </c>
      <c r="D491" s="1">
        <v>971</v>
      </c>
    </row>
    <row r="492" spans="1:4" x14ac:dyDescent="0.25">
      <c r="A492" t="s">
        <v>79</v>
      </c>
      <c r="B492" t="s">
        <v>637</v>
      </c>
      <c r="C492" t="s">
        <v>318</v>
      </c>
      <c r="D492" s="1">
        <v>815</v>
      </c>
    </row>
    <row r="493" spans="1:4" x14ac:dyDescent="0.25">
      <c r="A493" t="s">
        <v>79</v>
      </c>
      <c r="B493" t="s">
        <v>638</v>
      </c>
      <c r="C493" t="s">
        <v>567</v>
      </c>
      <c r="D493" s="1">
        <v>1369</v>
      </c>
    </row>
    <row r="494" spans="1:4" x14ac:dyDescent="0.25">
      <c r="A494" t="s">
        <v>79</v>
      </c>
      <c r="B494" t="s">
        <v>639</v>
      </c>
      <c r="C494" t="s">
        <v>582</v>
      </c>
      <c r="D494" s="1">
        <v>1361</v>
      </c>
    </row>
    <row r="495" spans="1:4" x14ac:dyDescent="0.25">
      <c r="A495" t="s">
        <v>79</v>
      </c>
      <c r="B495" t="s">
        <v>640</v>
      </c>
      <c r="C495" t="s">
        <v>318</v>
      </c>
      <c r="D495" s="1">
        <v>803</v>
      </c>
    </row>
    <row r="496" spans="1:4" x14ac:dyDescent="0.25">
      <c r="A496" t="s">
        <v>79</v>
      </c>
      <c r="B496" t="s">
        <v>641</v>
      </c>
      <c r="C496" t="s">
        <v>318</v>
      </c>
      <c r="D496" s="1">
        <v>785</v>
      </c>
    </row>
    <row r="497" spans="1:4" x14ac:dyDescent="0.25">
      <c r="A497" t="s">
        <v>79</v>
      </c>
      <c r="B497" t="s">
        <v>642</v>
      </c>
      <c r="C497" t="s">
        <v>318</v>
      </c>
      <c r="D497" s="1">
        <v>894</v>
      </c>
    </row>
    <row r="498" spans="1:4" x14ac:dyDescent="0.25">
      <c r="A498" t="s">
        <v>79</v>
      </c>
      <c r="B498" t="s">
        <v>643</v>
      </c>
      <c r="C498" t="s">
        <v>575</v>
      </c>
      <c r="D498" s="1">
        <v>1015</v>
      </c>
    </row>
    <row r="499" spans="1:4" x14ac:dyDescent="0.25">
      <c r="A499" t="s">
        <v>79</v>
      </c>
      <c r="B499" t="s">
        <v>644</v>
      </c>
      <c r="C499" t="s">
        <v>318</v>
      </c>
      <c r="D499" s="1">
        <v>817</v>
      </c>
    </row>
    <row r="500" spans="1:4" x14ac:dyDescent="0.25">
      <c r="A500" t="s">
        <v>79</v>
      </c>
      <c r="B500" t="s">
        <v>645</v>
      </c>
      <c r="C500" t="s">
        <v>567</v>
      </c>
      <c r="D500" s="1">
        <v>1250</v>
      </c>
    </row>
    <row r="501" spans="1:4" x14ac:dyDescent="0.25">
      <c r="A501" t="s">
        <v>79</v>
      </c>
      <c r="B501" t="s">
        <v>646</v>
      </c>
      <c r="C501" t="s">
        <v>582</v>
      </c>
      <c r="D501" s="1">
        <v>1116</v>
      </c>
    </row>
    <row r="502" spans="1:4" x14ac:dyDescent="0.25">
      <c r="A502" t="s">
        <v>79</v>
      </c>
      <c r="B502" t="s">
        <v>647</v>
      </c>
      <c r="C502" t="s">
        <v>318</v>
      </c>
      <c r="D502" s="1">
        <v>940</v>
      </c>
    </row>
    <row r="503" spans="1:4" x14ac:dyDescent="0.25">
      <c r="A503" t="s">
        <v>79</v>
      </c>
      <c r="B503" t="s">
        <v>648</v>
      </c>
      <c r="C503" t="s">
        <v>595</v>
      </c>
      <c r="D503" s="1">
        <v>898</v>
      </c>
    </row>
    <row r="504" spans="1:4" x14ac:dyDescent="0.25">
      <c r="A504" t="s">
        <v>79</v>
      </c>
      <c r="B504" t="s">
        <v>649</v>
      </c>
      <c r="C504" t="s">
        <v>595</v>
      </c>
      <c r="D504" s="1">
        <v>1316</v>
      </c>
    </row>
    <row r="505" spans="1:4" x14ac:dyDescent="0.25">
      <c r="A505" t="s">
        <v>79</v>
      </c>
      <c r="B505" t="s">
        <v>650</v>
      </c>
      <c r="C505" t="s">
        <v>595</v>
      </c>
      <c r="D505" s="1">
        <v>1317</v>
      </c>
    </row>
    <row r="506" spans="1:4" x14ac:dyDescent="0.25">
      <c r="A506" t="s">
        <v>79</v>
      </c>
      <c r="B506" t="s">
        <v>651</v>
      </c>
      <c r="C506" t="s">
        <v>575</v>
      </c>
      <c r="D506" s="1">
        <v>1018</v>
      </c>
    </row>
    <row r="507" spans="1:4" x14ac:dyDescent="0.25">
      <c r="A507" t="s">
        <v>79</v>
      </c>
      <c r="B507" t="s">
        <v>652</v>
      </c>
      <c r="C507" t="s">
        <v>318</v>
      </c>
      <c r="D507" s="1">
        <v>840</v>
      </c>
    </row>
    <row r="508" spans="1:4" x14ac:dyDescent="0.25">
      <c r="A508" t="s">
        <v>79</v>
      </c>
      <c r="B508" t="s">
        <v>653</v>
      </c>
      <c r="C508" t="s">
        <v>582</v>
      </c>
      <c r="D508" s="1">
        <v>1058</v>
      </c>
    </row>
    <row r="509" spans="1:4" x14ac:dyDescent="0.25">
      <c r="A509" t="s">
        <v>79</v>
      </c>
      <c r="B509" t="s">
        <v>654</v>
      </c>
      <c r="C509" t="s">
        <v>318</v>
      </c>
      <c r="D509" s="1">
        <v>729</v>
      </c>
    </row>
    <row r="510" spans="1:4" x14ac:dyDescent="0.25">
      <c r="A510" t="s">
        <v>79</v>
      </c>
      <c r="B510" t="s">
        <v>655</v>
      </c>
      <c r="C510" t="s">
        <v>318</v>
      </c>
      <c r="D510" s="1">
        <v>755</v>
      </c>
    </row>
    <row r="511" spans="1:4" x14ac:dyDescent="0.25">
      <c r="A511" t="s">
        <v>79</v>
      </c>
      <c r="B511" t="s">
        <v>656</v>
      </c>
      <c r="C511" t="s">
        <v>595</v>
      </c>
      <c r="D511" s="1">
        <v>1275</v>
      </c>
    </row>
    <row r="512" spans="1:4" x14ac:dyDescent="0.25">
      <c r="A512" t="s">
        <v>79</v>
      </c>
      <c r="B512" t="s">
        <v>657</v>
      </c>
      <c r="C512" t="s">
        <v>591</v>
      </c>
      <c r="D512" s="1">
        <v>831</v>
      </c>
    </row>
    <row r="513" spans="1:4" x14ac:dyDescent="0.25">
      <c r="A513" t="s">
        <v>79</v>
      </c>
      <c r="B513" t="s">
        <v>658</v>
      </c>
      <c r="C513" t="s">
        <v>609</v>
      </c>
      <c r="D513" s="1">
        <v>895</v>
      </c>
    </row>
    <row r="514" spans="1:4" x14ac:dyDescent="0.25">
      <c r="A514" t="s">
        <v>79</v>
      </c>
      <c r="B514" t="s">
        <v>659</v>
      </c>
      <c r="C514" t="s">
        <v>318</v>
      </c>
      <c r="D514" s="1">
        <v>1038</v>
      </c>
    </row>
    <row r="515" spans="1:4" x14ac:dyDescent="0.25">
      <c r="A515" t="s">
        <v>79</v>
      </c>
      <c r="B515" t="s">
        <v>660</v>
      </c>
      <c r="C515" t="s">
        <v>575</v>
      </c>
      <c r="D515" s="1">
        <v>1235</v>
      </c>
    </row>
    <row r="516" spans="1:4" x14ac:dyDescent="0.25">
      <c r="A516" t="s">
        <v>79</v>
      </c>
      <c r="B516" t="s">
        <v>661</v>
      </c>
      <c r="C516" t="s">
        <v>582</v>
      </c>
      <c r="D516" s="1">
        <v>1193</v>
      </c>
    </row>
    <row r="517" spans="1:4" x14ac:dyDescent="0.25">
      <c r="A517" t="s">
        <v>79</v>
      </c>
      <c r="B517" t="s">
        <v>662</v>
      </c>
      <c r="C517" t="s">
        <v>582</v>
      </c>
      <c r="D517" s="1">
        <v>1260</v>
      </c>
    </row>
    <row r="518" spans="1:4" x14ac:dyDescent="0.25">
      <c r="A518" t="s">
        <v>79</v>
      </c>
      <c r="B518" t="s">
        <v>663</v>
      </c>
      <c r="C518" t="s">
        <v>318</v>
      </c>
      <c r="D518" s="1">
        <v>978</v>
      </c>
    </row>
    <row r="519" spans="1:4" x14ac:dyDescent="0.25">
      <c r="A519" t="s">
        <v>79</v>
      </c>
      <c r="B519" t="s">
        <v>664</v>
      </c>
      <c r="C519" t="s">
        <v>316</v>
      </c>
      <c r="D519" s="1">
        <v>1026</v>
      </c>
    </row>
    <row r="520" spans="1:4" x14ac:dyDescent="0.25">
      <c r="A520" t="s">
        <v>79</v>
      </c>
      <c r="B520" t="s">
        <v>665</v>
      </c>
      <c r="C520" t="s">
        <v>567</v>
      </c>
      <c r="D520" s="1">
        <v>1073</v>
      </c>
    </row>
    <row r="521" spans="1:4" x14ac:dyDescent="0.25">
      <c r="A521" t="s">
        <v>79</v>
      </c>
      <c r="B521" t="s">
        <v>666</v>
      </c>
      <c r="C521" t="s">
        <v>318</v>
      </c>
      <c r="D521" s="1">
        <v>1019</v>
      </c>
    </row>
    <row r="522" spans="1:4" x14ac:dyDescent="0.25">
      <c r="A522" t="s">
        <v>79</v>
      </c>
      <c r="B522" t="s">
        <v>667</v>
      </c>
      <c r="C522" t="s">
        <v>318</v>
      </c>
      <c r="D522" s="1">
        <v>788</v>
      </c>
    </row>
    <row r="523" spans="1:4" x14ac:dyDescent="0.25">
      <c r="A523" t="s">
        <v>79</v>
      </c>
      <c r="B523" t="s">
        <v>668</v>
      </c>
      <c r="C523" t="s">
        <v>318</v>
      </c>
      <c r="D523" s="1">
        <v>827</v>
      </c>
    </row>
    <row r="524" spans="1:4" x14ac:dyDescent="0.25">
      <c r="A524" t="s">
        <v>79</v>
      </c>
      <c r="B524" t="s">
        <v>669</v>
      </c>
      <c r="C524" t="s">
        <v>611</v>
      </c>
      <c r="D524" s="1">
        <v>761</v>
      </c>
    </row>
    <row r="525" spans="1:4" x14ac:dyDescent="0.25">
      <c r="A525" t="s">
        <v>79</v>
      </c>
      <c r="B525" t="s">
        <v>670</v>
      </c>
      <c r="C525" t="s">
        <v>318</v>
      </c>
      <c r="D525" s="1">
        <v>1146</v>
      </c>
    </row>
    <row r="526" spans="1:4" x14ac:dyDescent="0.25">
      <c r="A526" t="s">
        <v>79</v>
      </c>
      <c r="B526" t="s">
        <v>671</v>
      </c>
      <c r="C526" t="s">
        <v>582</v>
      </c>
      <c r="D526" s="1">
        <v>1235</v>
      </c>
    </row>
    <row r="527" spans="1:4" x14ac:dyDescent="0.25">
      <c r="A527" t="s">
        <v>79</v>
      </c>
      <c r="B527" t="s">
        <v>672</v>
      </c>
      <c r="C527" t="s">
        <v>575</v>
      </c>
      <c r="D527" s="1">
        <v>1106</v>
      </c>
    </row>
    <row r="528" spans="1:4" x14ac:dyDescent="0.25">
      <c r="A528" t="s">
        <v>79</v>
      </c>
      <c r="B528" t="s">
        <v>673</v>
      </c>
      <c r="C528" t="s">
        <v>609</v>
      </c>
      <c r="D528" s="1">
        <v>685</v>
      </c>
    </row>
    <row r="529" spans="1:4" x14ac:dyDescent="0.25">
      <c r="A529" t="s">
        <v>79</v>
      </c>
      <c r="B529" t="s">
        <v>674</v>
      </c>
      <c r="C529" t="s">
        <v>567</v>
      </c>
      <c r="D529" s="1">
        <v>1257</v>
      </c>
    </row>
    <row r="530" spans="1:4" x14ac:dyDescent="0.25">
      <c r="A530" t="s">
        <v>79</v>
      </c>
      <c r="B530" t="s">
        <v>675</v>
      </c>
      <c r="C530" t="s">
        <v>609</v>
      </c>
      <c r="D530" s="1">
        <v>853</v>
      </c>
    </row>
    <row r="531" spans="1:4" x14ac:dyDescent="0.25">
      <c r="A531" t="s">
        <v>79</v>
      </c>
      <c r="B531" t="s">
        <v>676</v>
      </c>
      <c r="C531" t="s">
        <v>591</v>
      </c>
      <c r="D531" s="1">
        <v>901</v>
      </c>
    </row>
    <row r="532" spans="1:4" x14ac:dyDescent="0.25">
      <c r="A532" t="s">
        <v>79</v>
      </c>
      <c r="B532" t="s">
        <v>677</v>
      </c>
      <c r="C532" t="s">
        <v>318</v>
      </c>
      <c r="D532" s="1">
        <v>990</v>
      </c>
    </row>
    <row r="533" spans="1:4" x14ac:dyDescent="0.25">
      <c r="A533" t="s">
        <v>79</v>
      </c>
      <c r="B533" t="s">
        <v>678</v>
      </c>
      <c r="C533" t="s">
        <v>582</v>
      </c>
      <c r="D533" s="1">
        <v>1120</v>
      </c>
    </row>
    <row r="534" spans="1:4" x14ac:dyDescent="0.25">
      <c r="A534" t="s">
        <v>79</v>
      </c>
      <c r="B534" t="s">
        <v>679</v>
      </c>
      <c r="C534" t="s">
        <v>318</v>
      </c>
      <c r="D534" s="1">
        <v>884</v>
      </c>
    </row>
    <row r="535" spans="1:4" x14ac:dyDescent="0.25">
      <c r="A535" t="s">
        <v>79</v>
      </c>
      <c r="B535" t="s">
        <v>680</v>
      </c>
      <c r="C535" t="s">
        <v>318</v>
      </c>
      <c r="D535" s="1">
        <v>806</v>
      </c>
    </row>
    <row r="536" spans="1:4" x14ac:dyDescent="0.25">
      <c r="A536" t="s">
        <v>79</v>
      </c>
      <c r="B536" t="s">
        <v>681</v>
      </c>
      <c r="C536" t="s">
        <v>318</v>
      </c>
      <c r="D536" s="1">
        <v>1028</v>
      </c>
    </row>
    <row r="537" spans="1:4" x14ac:dyDescent="0.25">
      <c r="A537" t="s">
        <v>79</v>
      </c>
      <c r="B537" t="s">
        <v>682</v>
      </c>
      <c r="C537" t="s">
        <v>620</v>
      </c>
      <c r="D537" s="1">
        <v>1394</v>
      </c>
    </row>
    <row r="538" spans="1:4" x14ac:dyDescent="0.25">
      <c r="A538" t="s">
        <v>79</v>
      </c>
      <c r="B538" t="s">
        <v>683</v>
      </c>
      <c r="C538" t="s">
        <v>591</v>
      </c>
      <c r="D538" s="1">
        <v>736</v>
      </c>
    </row>
    <row r="539" spans="1:4" x14ac:dyDescent="0.25">
      <c r="A539" t="s">
        <v>79</v>
      </c>
      <c r="B539" t="s">
        <v>684</v>
      </c>
      <c r="C539" t="s">
        <v>575</v>
      </c>
      <c r="D539" s="1">
        <v>1239</v>
      </c>
    </row>
    <row r="540" spans="1:4" x14ac:dyDescent="0.25">
      <c r="A540" t="s">
        <v>79</v>
      </c>
      <c r="B540" t="s">
        <v>79</v>
      </c>
      <c r="C540" t="s">
        <v>318</v>
      </c>
      <c r="D540" s="1">
        <v>708</v>
      </c>
    </row>
    <row r="541" spans="1:4" x14ac:dyDescent="0.25">
      <c r="A541" t="s">
        <v>79</v>
      </c>
      <c r="B541" t="s">
        <v>685</v>
      </c>
      <c r="C541" t="s">
        <v>318</v>
      </c>
      <c r="D541" s="1">
        <v>832</v>
      </c>
    </row>
    <row r="542" spans="1:4" x14ac:dyDescent="0.25">
      <c r="A542" t="s">
        <v>79</v>
      </c>
      <c r="B542" t="s">
        <v>686</v>
      </c>
      <c r="C542" t="s">
        <v>318</v>
      </c>
      <c r="D542" s="1">
        <v>706</v>
      </c>
    </row>
    <row r="543" spans="1:4" x14ac:dyDescent="0.25">
      <c r="A543" t="s">
        <v>79</v>
      </c>
      <c r="B543" t="s">
        <v>687</v>
      </c>
      <c r="C543" t="s">
        <v>582</v>
      </c>
      <c r="D543" s="1">
        <v>1071</v>
      </c>
    </row>
    <row r="544" spans="1:4" x14ac:dyDescent="0.25">
      <c r="A544" t="s">
        <v>79</v>
      </c>
      <c r="B544" t="s">
        <v>688</v>
      </c>
      <c r="C544" t="s">
        <v>595</v>
      </c>
      <c r="D544" s="1">
        <v>1085</v>
      </c>
    </row>
    <row r="545" spans="1:4" x14ac:dyDescent="0.25">
      <c r="A545" t="s">
        <v>79</v>
      </c>
      <c r="B545" t="s">
        <v>689</v>
      </c>
      <c r="C545" t="s">
        <v>575</v>
      </c>
      <c r="D545" s="1">
        <v>1159</v>
      </c>
    </row>
    <row r="546" spans="1:4" x14ac:dyDescent="0.25">
      <c r="A546" t="s">
        <v>79</v>
      </c>
      <c r="B546" t="s">
        <v>690</v>
      </c>
      <c r="C546" t="s">
        <v>318</v>
      </c>
      <c r="D546" s="1">
        <v>876</v>
      </c>
    </row>
    <row r="547" spans="1:4" x14ac:dyDescent="0.25">
      <c r="A547" t="s">
        <v>79</v>
      </c>
      <c r="B547" t="s">
        <v>691</v>
      </c>
      <c r="C547" t="s">
        <v>567</v>
      </c>
      <c r="D547" s="1">
        <v>1245</v>
      </c>
    </row>
    <row r="548" spans="1:4" x14ac:dyDescent="0.25">
      <c r="A548" t="s">
        <v>79</v>
      </c>
      <c r="B548" t="s">
        <v>692</v>
      </c>
      <c r="C548" t="s">
        <v>318</v>
      </c>
      <c r="D548" s="1">
        <v>730</v>
      </c>
    </row>
    <row r="549" spans="1:4" x14ac:dyDescent="0.25">
      <c r="A549" t="s">
        <v>79</v>
      </c>
      <c r="B549" t="s">
        <v>693</v>
      </c>
      <c r="C549" t="s">
        <v>318</v>
      </c>
      <c r="D549" s="1">
        <v>895</v>
      </c>
    </row>
    <row r="550" spans="1:4" x14ac:dyDescent="0.25">
      <c r="A550" t="s">
        <v>79</v>
      </c>
      <c r="B550" t="s">
        <v>694</v>
      </c>
      <c r="C550" t="s">
        <v>575</v>
      </c>
      <c r="D550" s="1">
        <v>1103</v>
      </c>
    </row>
    <row r="551" spans="1:4" x14ac:dyDescent="0.25">
      <c r="A551" t="s">
        <v>79</v>
      </c>
      <c r="B551" t="s">
        <v>695</v>
      </c>
      <c r="C551" t="s">
        <v>582</v>
      </c>
      <c r="D551" s="1">
        <v>1154</v>
      </c>
    </row>
    <row r="552" spans="1:4" x14ac:dyDescent="0.25">
      <c r="A552" t="s">
        <v>79</v>
      </c>
      <c r="B552" t="s">
        <v>696</v>
      </c>
      <c r="C552" t="s">
        <v>318</v>
      </c>
      <c r="D552" s="1">
        <v>877</v>
      </c>
    </row>
    <row r="553" spans="1:4" x14ac:dyDescent="0.25">
      <c r="A553" t="s">
        <v>79</v>
      </c>
      <c r="B553" t="s">
        <v>697</v>
      </c>
      <c r="C553" t="s">
        <v>591</v>
      </c>
      <c r="D553" s="1">
        <v>746</v>
      </c>
    </row>
    <row r="554" spans="1:4" x14ac:dyDescent="0.25">
      <c r="A554" t="s">
        <v>79</v>
      </c>
      <c r="B554" t="s">
        <v>698</v>
      </c>
      <c r="C554" t="s">
        <v>575</v>
      </c>
      <c r="D554" s="1">
        <v>875</v>
      </c>
    </row>
    <row r="555" spans="1:4" x14ac:dyDescent="0.25">
      <c r="A555" t="s">
        <v>79</v>
      </c>
      <c r="B555" t="s">
        <v>699</v>
      </c>
      <c r="C555" t="s">
        <v>318</v>
      </c>
      <c r="D555" s="1">
        <v>750</v>
      </c>
    </row>
    <row r="556" spans="1:4" x14ac:dyDescent="0.25">
      <c r="A556" t="s">
        <v>79</v>
      </c>
      <c r="B556" t="s">
        <v>700</v>
      </c>
      <c r="C556" t="s">
        <v>567</v>
      </c>
      <c r="D556" s="1">
        <v>1157</v>
      </c>
    </row>
    <row r="557" spans="1:4" x14ac:dyDescent="0.25">
      <c r="A557" t="s">
        <v>79</v>
      </c>
      <c r="B557" t="s">
        <v>701</v>
      </c>
      <c r="C557" t="s">
        <v>318</v>
      </c>
      <c r="D557" s="1">
        <v>780</v>
      </c>
    </row>
    <row r="558" spans="1:4" x14ac:dyDescent="0.25">
      <c r="A558" t="s">
        <v>79</v>
      </c>
      <c r="B558" t="s">
        <v>702</v>
      </c>
      <c r="C558" t="s">
        <v>318</v>
      </c>
      <c r="D558" s="1">
        <v>832</v>
      </c>
    </row>
    <row r="559" spans="1:4" x14ac:dyDescent="0.25">
      <c r="A559" t="s">
        <v>79</v>
      </c>
      <c r="B559" t="s">
        <v>703</v>
      </c>
      <c r="C559" t="s">
        <v>575</v>
      </c>
      <c r="D559" s="1">
        <v>846</v>
      </c>
    </row>
    <row r="560" spans="1:4" x14ac:dyDescent="0.25">
      <c r="A560" t="s">
        <v>79</v>
      </c>
      <c r="B560" t="s">
        <v>704</v>
      </c>
      <c r="C560" t="s">
        <v>575</v>
      </c>
      <c r="D560" s="1">
        <v>1124</v>
      </c>
    </row>
    <row r="561" spans="1:4" x14ac:dyDescent="0.25">
      <c r="A561" t="s">
        <v>79</v>
      </c>
      <c r="B561" t="s">
        <v>705</v>
      </c>
      <c r="C561" t="s">
        <v>595</v>
      </c>
      <c r="D561" s="1">
        <v>1277</v>
      </c>
    </row>
    <row r="562" spans="1:4" x14ac:dyDescent="0.25">
      <c r="A562" t="s">
        <v>79</v>
      </c>
      <c r="B562" t="s">
        <v>706</v>
      </c>
      <c r="C562" t="s">
        <v>575</v>
      </c>
      <c r="D562" s="1">
        <v>954</v>
      </c>
    </row>
    <row r="563" spans="1:4" x14ac:dyDescent="0.25">
      <c r="A563" t="s">
        <v>79</v>
      </c>
      <c r="B563" t="s">
        <v>707</v>
      </c>
      <c r="C563" t="s">
        <v>575</v>
      </c>
      <c r="D563" s="1">
        <v>1027</v>
      </c>
    </row>
    <row r="564" spans="1:4" x14ac:dyDescent="0.25">
      <c r="A564" t="s">
        <v>79</v>
      </c>
      <c r="B564" t="s">
        <v>708</v>
      </c>
      <c r="C564" t="s">
        <v>575</v>
      </c>
      <c r="D564" s="1">
        <v>893</v>
      </c>
    </row>
    <row r="565" spans="1:4" x14ac:dyDescent="0.25">
      <c r="A565" t="s">
        <v>79</v>
      </c>
      <c r="B565" t="s">
        <v>709</v>
      </c>
      <c r="C565" t="s">
        <v>575</v>
      </c>
      <c r="D565" s="1">
        <v>1010</v>
      </c>
    </row>
    <row r="566" spans="1:4" x14ac:dyDescent="0.25">
      <c r="A566" t="s">
        <v>79</v>
      </c>
      <c r="B566" t="s">
        <v>710</v>
      </c>
      <c r="C566" t="s">
        <v>567</v>
      </c>
      <c r="D566" s="1">
        <v>1128</v>
      </c>
    </row>
    <row r="567" spans="1:4" x14ac:dyDescent="0.25">
      <c r="A567" t="s">
        <v>79</v>
      </c>
      <c r="B567" t="s">
        <v>711</v>
      </c>
      <c r="C567" t="s">
        <v>611</v>
      </c>
      <c r="D567" s="1">
        <v>982</v>
      </c>
    </row>
    <row r="568" spans="1:4" x14ac:dyDescent="0.25">
      <c r="A568" t="s">
        <v>79</v>
      </c>
      <c r="B568" t="s">
        <v>712</v>
      </c>
      <c r="C568" t="s">
        <v>575</v>
      </c>
      <c r="D568" s="1">
        <v>1167</v>
      </c>
    </row>
    <row r="569" spans="1:4" x14ac:dyDescent="0.25">
      <c r="A569" t="s">
        <v>79</v>
      </c>
      <c r="B569" t="s">
        <v>713</v>
      </c>
      <c r="C569" t="s">
        <v>318</v>
      </c>
      <c r="D569" s="1">
        <v>924</v>
      </c>
    </row>
    <row r="570" spans="1:4" x14ac:dyDescent="0.25">
      <c r="A570" t="s">
        <v>79</v>
      </c>
      <c r="B570" t="s">
        <v>714</v>
      </c>
      <c r="C570" t="s">
        <v>318</v>
      </c>
      <c r="D570" s="1">
        <v>708</v>
      </c>
    </row>
    <row r="571" spans="1:4" x14ac:dyDescent="0.25">
      <c r="A571" t="s">
        <v>79</v>
      </c>
      <c r="B571" t="s">
        <v>715</v>
      </c>
      <c r="C571" t="s">
        <v>318</v>
      </c>
      <c r="D571" s="1">
        <v>775</v>
      </c>
    </row>
    <row r="572" spans="1:4" x14ac:dyDescent="0.25">
      <c r="A572" t="s">
        <v>79</v>
      </c>
      <c r="B572" t="s">
        <v>716</v>
      </c>
      <c r="C572" t="s">
        <v>595</v>
      </c>
      <c r="D572" s="1">
        <v>1072</v>
      </c>
    </row>
    <row r="573" spans="1:4" x14ac:dyDescent="0.25">
      <c r="A573" t="s">
        <v>79</v>
      </c>
      <c r="B573" t="s">
        <v>717</v>
      </c>
      <c r="C573" t="s">
        <v>567</v>
      </c>
      <c r="D573" s="1">
        <v>1176</v>
      </c>
    </row>
    <row r="574" spans="1:4" x14ac:dyDescent="0.25">
      <c r="A574" t="s">
        <v>79</v>
      </c>
      <c r="B574" t="s">
        <v>718</v>
      </c>
      <c r="C574" t="s">
        <v>595</v>
      </c>
      <c r="D574" s="1">
        <v>1185</v>
      </c>
    </row>
    <row r="575" spans="1:4" x14ac:dyDescent="0.25">
      <c r="A575" t="s">
        <v>79</v>
      </c>
      <c r="B575" t="s">
        <v>719</v>
      </c>
      <c r="C575" t="s">
        <v>609</v>
      </c>
      <c r="D575" s="1">
        <v>822</v>
      </c>
    </row>
    <row r="576" spans="1:4" x14ac:dyDescent="0.25">
      <c r="A576" t="s">
        <v>79</v>
      </c>
      <c r="B576" t="s">
        <v>720</v>
      </c>
      <c r="C576" t="s">
        <v>611</v>
      </c>
      <c r="D576" s="1">
        <v>862</v>
      </c>
    </row>
    <row r="577" spans="1:4" x14ac:dyDescent="0.25">
      <c r="A577" t="s">
        <v>79</v>
      </c>
      <c r="B577" t="s">
        <v>721</v>
      </c>
      <c r="C577" t="s">
        <v>318</v>
      </c>
      <c r="D577" s="1">
        <v>943</v>
      </c>
    </row>
    <row r="578" spans="1:4" x14ac:dyDescent="0.25">
      <c r="A578" t="s">
        <v>79</v>
      </c>
      <c r="B578" t="s">
        <v>722</v>
      </c>
      <c r="C578" t="s">
        <v>567</v>
      </c>
      <c r="D578" s="1">
        <v>1254</v>
      </c>
    </row>
    <row r="579" spans="1:4" x14ac:dyDescent="0.25">
      <c r="A579" t="s">
        <v>79</v>
      </c>
      <c r="B579" t="s">
        <v>723</v>
      </c>
      <c r="C579" t="s">
        <v>591</v>
      </c>
      <c r="D579" s="1">
        <v>674</v>
      </c>
    </row>
    <row r="580" spans="1:4" x14ac:dyDescent="0.25">
      <c r="A580" t="s">
        <v>79</v>
      </c>
      <c r="B580" t="s">
        <v>724</v>
      </c>
      <c r="C580" t="s">
        <v>318</v>
      </c>
      <c r="D580" s="1">
        <v>897</v>
      </c>
    </row>
    <row r="581" spans="1:4" x14ac:dyDescent="0.25">
      <c r="A581" t="s">
        <v>79</v>
      </c>
      <c r="B581" t="s">
        <v>725</v>
      </c>
      <c r="C581" t="s">
        <v>609</v>
      </c>
      <c r="D581" s="1">
        <v>859</v>
      </c>
    </row>
    <row r="582" spans="1:4" x14ac:dyDescent="0.25">
      <c r="A582" t="s">
        <v>79</v>
      </c>
      <c r="B582" t="s">
        <v>726</v>
      </c>
      <c r="C582" t="s">
        <v>611</v>
      </c>
      <c r="D582" s="1">
        <v>818</v>
      </c>
    </row>
    <row r="583" spans="1:4" x14ac:dyDescent="0.25">
      <c r="A583" t="s">
        <v>79</v>
      </c>
      <c r="B583" t="s">
        <v>727</v>
      </c>
      <c r="C583" t="s">
        <v>567</v>
      </c>
      <c r="D583" s="1">
        <v>1235</v>
      </c>
    </row>
    <row r="584" spans="1:4" x14ac:dyDescent="0.25">
      <c r="A584" t="s">
        <v>79</v>
      </c>
      <c r="B584" t="s">
        <v>728</v>
      </c>
      <c r="C584" t="s">
        <v>318</v>
      </c>
      <c r="D584" s="1">
        <v>708</v>
      </c>
    </row>
    <row r="585" spans="1:4" x14ac:dyDescent="0.25">
      <c r="A585" t="s">
        <v>79</v>
      </c>
      <c r="B585" t="s">
        <v>729</v>
      </c>
      <c r="C585" t="s">
        <v>575</v>
      </c>
      <c r="D585" s="1">
        <v>809</v>
      </c>
    </row>
    <row r="586" spans="1:4" x14ac:dyDescent="0.25">
      <c r="A586" t="s">
        <v>79</v>
      </c>
      <c r="B586" t="s">
        <v>730</v>
      </c>
      <c r="C586" t="s">
        <v>567</v>
      </c>
      <c r="D586" s="1">
        <v>1275</v>
      </c>
    </row>
    <row r="587" spans="1:4" x14ac:dyDescent="0.25">
      <c r="A587" t="s">
        <v>79</v>
      </c>
      <c r="B587" t="s">
        <v>731</v>
      </c>
      <c r="C587" t="s">
        <v>609</v>
      </c>
      <c r="D587" s="1">
        <v>834</v>
      </c>
    </row>
    <row r="588" spans="1:4" x14ac:dyDescent="0.25">
      <c r="A588" t="s">
        <v>79</v>
      </c>
      <c r="B588" t="s">
        <v>732</v>
      </c>
      <c r="C588" t="s">
        <v>575</v>
      </c>
      <c r="D588" s="1">
        <v>1154</v>
      </c>
    </row>
    <row r="589" spans="1:4" x14ac:dyDescent="0.25">
      <c r="A589" t="s">
        <v>79</v>
      </c>
      <c r="B589" t="s">
        <v>733</v>
      </c>
      <c r="C589" t="s">
        <v>318</v>
      </c>
      <c r="D589" s="1">
        <v>825</v>
      </c>
    </row>
    <row r="590" spans="1:4" x14ac:dyDescent="0.25">
      <c r="A590" t="s">
        <v>79</v>
      </c>
      <c r="B590" t="s">
        <v>734</v>
      </c>
      <c r="C590" t="s">
        <v>582</v>
      </c>
      <c r="D590" s="1">
        <v>1054</v>
      </c>
    </row>
    <row r="591" spans="1:4" x14ac:dyDescent="0.25">
      <c r="A591" t="s">
        <v>79</v>
      </c>
      <c r="B591" t="s">
        <v>735</v>
      </c>
      <c r="C591" t="s">
        <v>611</v>
      </c>
      <c r="D591" s="1">
        <v>1066</v>
      </c>
    </row>
    <row r="592" spans="1:4" x14ac:dyDescent="0.25">
      <c r="A592" t="s">
        <v>79</v>
      </c>
      <c r="B592" t="s">
        <v>736</v>
      </c>
      <c r="C592" t="s">
        <v>318</v>
      </c>
      <c r="D592" s="1">
        <v>1019</v>
      </c>
    </row>
    <row r="593" spans="1:4" x14ac:dyDescent="0.25">
      <c r="A593" t="s">
        <v>79</v>
      </c>
      <c r="B593" t="s">
        <v>737</v>
      </c>
      <c r="C593" t="s">
        <v>567</v>
      </c>
      <c r="D593" s="1">
        <v>984</v>
      </c>
    </row>
    <row r="594" spans="1:4" x14ac:dyDescent="0.25">
      <c r="A594" t="s">
        <v>79</v>
      </c>
      <c r="B594" t="s">
        <v>738</v>
      </c>
      <c r="C594" t="s">
        <v>609</v>
      </c>
      <c r="D594" s="1">
        <v>776</v>
      </c>
    </row>
    <row r="595" spans="1:4" x14ac:dyDescent="0.25">
      <c r="A595" t="s">
        <v>79</v>
      </c>
      <c r="B595" t="s">
        <v>739</v>
      </c>
      <c r="C595" t="s">
        <v>567</v>
      </c>
      <c r="D595" s="1">
        <v>1065</v>
      </c>
    </row>
    <row r="596" spans="1:4" x14ac:dyDescent="0.25">
      <c r="A596" t="s">
        <v>79</v>
      </c>
      <c r="B596" t="s">
        <v>740</v>
      </c>
      <c r="C596" s="2"/>
      <c r="D596" s="1">
        <v>928</v>
      </c>
    </row>
    <row r="597" spans="1:4" x14ac:dyDescent="0.25">
      <c r="A597" t="s">
        <v>79</v>
      </c>
      <c r="B597" t="s">
        <v>741</v>
      </c>
      <c r="C597" t="s">
        <v>318</v>
      </c>
      <c r="D597" s="1">
        <v>805</v>
      </c>
    </row>
    <row r="598" spans="1:4" x14ac:dyDescent="0.25">
      <c r="A598" t="s">
        <v>79</v>
      </c>
      <c r="B598" t="s">
        <v>742</v>
      </c>
      <c r="C598" t="s">
        <v>609</v>
      </c>
      <c r="D598" s="1">
        <v>839</v>
      </c>
    </row>
    <row r="599" spans="1:4" x14ac:dyDescent="0.25">
      <c r="A599" t="s">
        <v>79</v>
      </c>
      <c r="B599" t="s">
        <v>743</v>
      </c>
      <c r="C599" t="s">
        <v>318</v>
      </c>
      <c r="D599" s="1">
        <v>785</v>
      </c>
    </row>
    <row r="600" spans="1:4" x14ac:dyDescent="0.25">
      <c r="A600" t="s">
        <v>79</v>
      </c>
      <c r="B600" t="s">
        <v>744</v>
      </c>
      <c r="C600" t="s">
        <v>745</v>
      </c>
      <c r="D600" s="1">
        <v>1189</v>
      </c>
    </row>
    <row r="601" spans="1:4" x14ac:dyDescent="0.25">
      <c r="A601" t="s">
        <v>79</v>
      </c>
      <c r="B601" t="s">
        <v>746</v>
      </c>
      <c r="C601" t="s">
        <v>318</v>
      </c>
      <c r="D601" s="1">
        <v>810</v>
      </c>
    </row>
    <row r="602" spans="1:4" x14ac:dyDescent="0.25">
      <c r="A602" t="s">
        <v>79</v>
      </c>
      <c r="B602" t="s">
        <v>747</v>
      </c>
      <c r="C602" t="s">
        <v>609</v>
      </c>
      <c r="D602" s="1">
        <v>780</v>
      </c>
    </row>
    <row r="603" spans="1:4" x14ac:dyDescent="0.25">
      <c r="A603" t="s">
        <v>79</v>
      </c>
      <c r="B603" t="s">
        <v>748</v>
      </c>
      <c r="C603" t="s">
        <v>575</v>
      </c>
      <c r="D603" s="1">
        <v>988</v>
      </c>
    </row>
    <row r="604" spans="1:4" x14ac:dyDescent="0.25">
      <c r="A604" t="s">
        <v>79</v>
      </c>
      <c r="B604" t="s">
        <v>749</v>
      </c>
      <c r="C604" t="s">
        <v>567</v>
      </c>
      <c r="D604" s="1">
        <v>859</v>
      </c>
    </row>
    <row r="605" spans="1:4" x14ac:dyDescent="0.25">
      <c r="A605" t="s">
        <v>79</v>
      </c>
      <c r="B605" t="s">
        <v>750</v>
      </c>
      <c r="C605" t="s">
        <v>567</v>
      </c>
      <c r="D605" s="1">
        <v>1147</v>
      </c>
    </row>
    <row r="606" spans="1:4" x14ac:dyDescent="0.25">
      <c r="A606" t="s">
        <v>79</v>
      </c>
      <c r="B606" t="s">
        <v>751</v>
      </c>
      <c r="C606" t="s">
        <v>567</v>
      </c>
      <c r="D606" s="1">
        <v>1497</v>
      </c>
    </row>
    <row r="607" spans="1:4" x14ac:dyDescent="0.25">
      <c r="A607" t="s">
        <v>79</v>
      </c>
      <c r="B607" t="s">
        <v>752</v>
      </c>
      <c r="C607" t="s">
        <v>567</v>
      </c>
      <c r="D607" s="1">
        <v>1185</v>
      </c>
    </row>
    <row r="608" spans="1:4" x14ac:dyDescent="0.25">
      <c r="A608" t="s">
        <v>79</v>
      </c>
      <c r="B608" t="s">
        <v>753</v>
      </c>
      <c r="C608" t="s">
        <v>575</v>
      </c>
      <c r="D608" s="1">
        <v>1003</v>
      </c>
    </row>
    <row r="609" spans="1:4" x14ac:dyDescent="0.25">
      <c r="A609" t="s">
        <v>79</v>
      </c>
      <c r="B609" t="s">
        <v>754</v>
      </c>
      <c r="C609" t="s">
        <v>318</v>
      </c>
      <c r="D609" s="1">
        <v>750</v>
      </c>
    </row>
    <row r="610" spans="1:4" x14ac:dyDescent="0.25">
      <c r="A610" t="s">
        <v>79</v>
      </c>
      <c r="B610" t="s">
        <v>755</v>
      </c>
      <c r="C610" t="s">
        <v>318</v>
      </c>
      <c r="D610" s="1">
        <v>759</v>
      </c>
    </row>
    <row r="611" spans="1:4" x14ac:dyDescent="0.25">
      <c r="A611" t="s">
        <v>79</v>
      </c>
      <c r="B611" t="s">
        <v>756</v>
      </c>
      <c r="C611" t="s">
        <v>567</v>
      </c>
      <c r="D611" s="1">
        <v>1187</v>
      </c>
    </row>
    <row r="612" spans="1:4" x14ac:dyDescent="0.25">
      <c r="A612" t="s">
        <v>79</v>
      </c>
      <c r="B612" t="s">
        <v>757</v>
      </c>
      <c r="C612" t="s">
        <v>318</v>
      </c>
      <c r="D612" s="1">
        <v>1114</v>
      </c>
    </row>
    <row r="613" spans="1:4" x14ac:dyDescent="0.25">
      <c r="A613" t="s">
        <v>79</v>
      </c>
      <c r="B613" t="s">
        <v>758</v>
      </c>
      <c r="C613" t="s">
        <v>318</v>
      </c>
      <c r="D613" s="1">
        <v>950</v>
      </c>
    </row>
    <row r="614" spans="1:4" x14ac:dyDescent="0.25">
      <c r="A614" t="s">
        <v>79</v>
      </c>
      <c r="B614" t="s">
        <v>759</v>
      </c>
      <c r="C614" t="s">
        <v>567</v>
      </c>
      <c r="D614" s="1">
        <v>1341</v>
      </c>
    </row>
    <row r="615" spans="1:4" x14ac:dyDescent="0.25">
      <c r="A615" t="s">
        <v>79</v>
      </c>
      <c r="B615" t="s">
        <v>760</v>
      </c>
      <c r="C615" t="s">
        <v>575</v>
      </c>
      <c r="D615" s="1">
        <v>955</v>
      </c>
    </row>
    <row r="616" spans="1:4" x14ac:dyDescent="0.25">
      <c r="A616" t="s">
        <v>79</v>
      </c>
      <c r="B616" t="s">
        <v>761</v>
      </c>
      <c r="C616" t="s">
        <v>567</v>
      </c>
      <c r="D616" s="1">
        <v>1211</v>
      </c>
    </row>
    <row r="617" spans="1:4" x14ac:dyDescent="0.25">
      <c r="A617" t="s">
        <v>79</v>
      </c>
      <c r="B617" t="s">
        <v>762</v>
      </c>
      <c r="C617" t="s">
        <v>763</v>
      </c>
      <c r="D617" s="1">
        <v>876</v>
      </c>
    </row>
    <row r="618" spans="1:4" x14ac:dyDescent="0.25">
      <c r="A618" t="s">
        <v>79</v>
      </c>
      <c r="B618" t="s">
        <v>764</v>
      </c>
      <c r="C618" t="s">
        <v>567</v>
      </c>
      <c r="D618" s="1">
        <v>1371</v>
      </c>
    </row>
    <row r="619" spans="1:4" x14ac:dyDescent="0.25">
      <c r="A619" t="s">
        <v>79</v>
      </c>
      <c r="B619" t="s">
        <v>765</v>
      </c>
      <c r="C619" t="s">
        <v>567</v>
      </c>
      <c r="D619" s="1">
        <v>1198</v>
      </c>
    </row>
    <row r="620" spans="1:4" x14ac:dyDescent="0.25">
      <c r="A620" t="s">
        <v>79</v>
      </c>
      <c r="B620" t="s">
        <v>766</v>
      </c>
      <c r="C620" t="s">
        <v>318</v>
      </c>
      <c r="D620" s="1">
        <v>794</v>
      </c>
    </row>
    <row r="621" spans="1:4" x14ac:dyDescent="0.25">
      <c r="A621" t="s">
        <v>79</v>
      </c>
      <c r="B621" t="s">
        <v>767</v>
      </c>
      <c r="C621" t="s">
        <v>318</v>
      </c>
      <c r="D621" s="1">
        <v>910</v>
      </c>
    </row>
    <row r="622" spans="1:4" x14ac:dyDescent="0.25">
      <c r="A622" t="s">
        <v>79</v>
      </c>
      <c r="B622" t="s">
        <v>768</v>
      </c>
      <c r="C622" t="s">
        <v>567</v>
      </c>
      <c r="D622" s="1">
        <v>1159</v>
      </c>
    </row>
    <row r="623" spans="1:4" x14ac:dyDescent="0.25">
      <c r="A623" t="s">
        <v>79</v>
      </c>
      <c r="B623" t="s">
        <v>769</v>
      </c>
      <c r="C623" t="s">
        <v>575</v>
      </c>
      <c r="D623" s="1">
        <v>1144</v>
      </c>
    </row>
    <row r="624" spans="1:4" x14ac:dyDescent="0.25">
      <c r="A624" t="s">
        <v>79</v>
      </c>
      <c r="B624" t="s">
        <v>770</v>
      </c>
      <c r="C624" s="2"/>
      <c r="D624" s="1">
        <v>934</v>
      </c>
    </row>
    <row r="625" spans="1:4" x14ac:dyDescent="0.25">
      <c r="A625" t="s">
        <v>79</v>
      </c>
      <c r="B625" t="s">
        <v>771</v>
      </c>
      <c r="C625" t="s">
        <v>575</v>
      </c>
      <c r="D625" s="1">
        <v>853</v>
      </c>
    </row>
    <row r="626" spans="1:4" x14ac:dyDescent="0.25">
      <c r="A626" t="s">
        <v>79</v>
      </c>
      <c r="B626" t="s">
        <v>772</v>
      </c>
      <c r="C626" t="s">
        <v>575</v>
      </c>
      <c r="D626" s="1">
        <v>918</v>
      </c>
    </row>
    <row r="627" spans="1:4" x14ac:dyDescent="0.25">
      <c r="A627" t="s">
        <v>79</v>
      </c>
      <c r="B627" t="s">
        <v>773</v>
      </c>
      <c r="C627" t="s">
        <v>609</v>
      </c>
      <c r="D627" s="1">
        <v>706</v>
      </c>
    </row>
    <row r="628" spans="1:4" x14ac:dyDescent="0.25">
      <c r="A628" t="s">
        <v>79</v>
      </c>
      <c r="B628" t="s">
        <v>774</v>
      </c>
      <c r="C628" t="s">
        <v>575</v>
      </c>
      <c r="D628" s="1">
        <v>1022</v>
      </c>
    </row>
    <row r="629" spans="1:4" x14ac:dyDescent="0.25">
      <c r="A629" t="s">
        <v>79</v>
      </c>
      <c r="B629" t="s">
        <v>775</v>
      </c>
      <c r="C629" t="s">
        <v>318</v>
      </c>
      <c r="D629" s="1">
        <v>708</v>
      </c>
    </row>
    <row r="630" spans="1:4" x14ac:dyDescent="0.25">
      <c r="A630" t="s">
        <v>79</v>
      </c>
      <c r="B630" t="s">
        <v>776</v>
      </c>
      <c r="C630" t="s">
        <v>575</v>
      </c>
      <c r="D630" s="1">
        <v>896</v>
      </c>
    </row>
    <row r="631" spans="1:4" x14ac:dyDescent="0.25">
      <c r="A631" t="s">
        <v>79</v>
      </c>
      <c r="B631" t="s">
        <v>777</v>
      </c>
      <c r="C631" t="s">
        <v>567</v>
      </c>
      <c r="D631" s="1">
        <v>999</v>
      </c>
    </row>
    <row r="632" spans="1:4" x14ac:dyDescent="0.25">
      <c r="A632" t="s">
        <v>79</v>
      </c>
      <c r="B632" t="s">
        <v>778</v>
      </c>
      <c r="C632" t="s">
        <v>567</v>
      </c>
      <c r="D632" s="1">
        <v>1055</v>
      </c>
    </row>
    <row r="633" spans="1:4" x14ac:dyDescent="0.25">
      <c r="A633" t="s">
        <v>79</v>
      </c>
      <c r="B633" t="s">
        <v>779</v>
      </c>
      <c r="C633" t="s">
        <v>575</v>
      </c>
      <c r="D633" s="1">
        <v>1018</v>
      </c>
    </row>
    <row r="634" spans="1:4" x14ac:dyDescent="0.25">
      <c r="A634" t="s">
        <v>79</v>
      </c>
      <c r="B634" t="s">
        <v>780</v>
      </c>
      <c r="C634" t="s">
        <v>609</v>
      </c>
      <c r="D634" s="1">
        <v>903</v>
      </c>
    </row>
    <row r="635" spans="1:4" x14ac:dyDescent="0.25">
      <c r="A635" t="s">
        <v>79</v>
      </c>
      <c r="B635" t="s">
        <v>781</v>
      </c>
      <c r="C635" t="s">
        <v>575</v>
      </c>
      <c r="D635" s="1">
        <v>1146</v>
      </c>
    </row>
    <row r="636" spans="1:4" x14ac:dyDescent="0.25">
      <c r="A636" t="s">
        <v>79</v>
      </c>
      <c r="B636" t="s">
        <v>782</v>
      </c>
      <c r="C636" t="s">
        <v>575</v>
      </c>
      <c r="D636" s="1">
        <v>1105</v>
      </c>
    </row>
    <row r="637" spans="1:4" x14ac:dyDescent="0.25">
      <c r="A637" t="s">
        <v>79</v>
      </c>
      <c r="B637" t="s">
        <v>783</v>
      </c>
      <c r="C637" t="s">
        <v>318</v>
      </c>
      <c r="D637" s="1">
        <v>755</v>
      </c>
    </row>
    <row r="638" spans="1:4" x14ac:dyDescent="0.25">
      <c r="A638" t="s">
        <v>79</v>
      </c>
      <c r="B638" t="s">
        <v>784</v>
      </c>
      <c r="C638" t="s">
        <v>567</v>
      </c>
      <c r="D638" s="1">
        <v>1200</v>
      </c>
    </row>
    <row r="639" spans="1:4" x14ac:dyDescent="0.25">
      <c r="A639" t="s">
        <v>79</v>
      </c>
      <c r="B639" t="s">
        <v>785</v>
      </c>
      <c r="C639" t="s">
        <v>567</v>
      </c>
      <c r="D639" s="1">
        <v>1116</v>
      </c>
    </row>
    <row r="640" spans="1:4" x14ac:dyDescent="0.25">
      <c r="A640" t="s">
        <v>79</v>
      </c>
      <c r="B640" t="s">
        <v>786</v>
      </c>
      <c r="C640" t="s">
        <v>318</v>
      </c>
      <c r="D640" s="1">
        <v>740</v>
      </c>
    </row>
    <row r="641" spans="1:4" x14ac:dyDescent="0.25">
      <c r="A641" t="s">
        <v>79</v>
      </c>
      <c r="B641" t="s">
        <v>787</v>
      </c>
      <c r="C641" t="s">
        <v>567</v>
      </c>
      <c r="D641" s="1">
        <v>983</v>
      </c>
    </row>
    <row r="642" spans="1:4" x14ac:dyDescent="0.25">
      <c r="A642" t="s">
        <v>79</v>
      </c>
      <c r="B642" t="s">
        <v>788</v>
      </c>
      <c r="C642" t="s">
        <v>318</v>
      </c>
      <c r="D642" s="1">
        <v>825</v>
      </c>
    </row>
    <row r="643" spans="1:4" x14ac:dyDescent="0.25">
      <c r="A643" t="s">
        <v>79</v>
      </c>
      <c r="B643" t="s">
        <v>789</v>
      </c>
      <c r="C643" t="s">
        <v>575</v>
      </c>
      <c r="D643" s="1">
        <v>858</v>
      </c>
    </row>
    <row r="644" spans="1:4" x14ac:dyDescent="0.25">
      <c r="A644" t="s">
        <v>79</v>
      </c>
      <c r="B644" t="s">
        <v>790</v>
      </c>
      <c r="C644" t="s">
        <v>318</v>
      </c>
      <c r="D644" s="1">
        <v>1018</v>
      </c>
    </row>
    <row r="645" spans="1:4" x14ac:dyDescent="0.25">
      <c r="A645" t="s">
        <v>79</v>
      </c>
      <c r="B645" t="s">
        <v>791</v>
      </c>
      <c r="C645" t="s">
        <v>595</v>
      </c>
      <c r="D645" s="1">
        <v>960</v>
      </c>
    </row>
    <row r="646" spans="1:4" x14ac:dyDescent="0.25">
      <c r="A646" t="s">
        <v>79</v>
      </c>
      <c r="B646" t="s">
        <v>792</v>
      </c>
      <c r="C646" t="s">
        <v>318</v>
      </c>
      <c r="D646" s="1">
        <v>670</v>
      </c>
    </row>
    <row r="647" spans="1:4" x14ac:dyDescent="0.25">
      <c r="A647" t="s">
        <v>79</v>
      </c>
      <c r="B647" t="s">
        <v>793</v>
      </c>
      <c r="C647" t="s">
        <v>575</v>
      </c>
      <c r="D647" s="1">
        <v>1099</v>
      </c>
    </row>
    <row r="648" spans="1:4" x14ac:dyDescent="0.25">
      <c r="A648" t="s">
        <v>79</v>
      </c>
      <c r="B648" t="s">
        <v>794</v>
      </c>
      <c r="C648" t="s">
        <v>567</v>
      </c>
      <c r="D648" s="1">
        <v>1252</v>
      </c>
    </row>
    <row r="649" spans="1:4" x14ac:dyDescent="0.25">
      <c r="A649" t="s">
        <v>79</v>
      </c>
      <c r="B649" t="s">
        <v>795</v>
      </c>
      <c r="C649" t="s">
        <v>575</v>
      </c>
      <c r="D649" s="1">
        <v>1194</v>
      </c>
    </row>
    <row r="650" spans="1:4" x14ac:dyDescent="0.25">
      <c r="A650" t="s">
        <v>79</v>
      </c>
      <c r="B650" t="s">
        <v>796</v>
      </c>
      <c r="C650" t="s">
        <v>567</v>
      </c>
      <c r="D650" s="1">
        <v>1256</v>
      </c>
    </row>
    <row r="651" spans="1:4" x14ac:dyDescent="0.25">
      <c r="A651" t="s">
        <v>79</v>
      </c>
      <c r="B651" t="s">
        <v>797</v>
      </c>
      <c r="C651" t="s">
        <v>575</v>
      </c>
      <c r="D651" s="1">
        <v>1033</v>
      </c>
    </row>
    <row r="652" spans="1:4" x14ac:dyDescent="0.25">
      <c r="A652" t="s">
        <v>79</v>
      </c>
      <c r="B652" t="s">
        <v>798</v>
      </c>
      <c r="C652" t="s">
        <v>595</v>
      </c>
      <c r="D652" s="1">
        <v>1005</v>
      </c>
    </row>
    <row r="653" spans="1:4" x14ac:dyDescent="0.25">
      <c r="A653" t="s">
        <v>79</v>
      </c>
      <c r="B653" t="s">
        <v>799</v>
      </c>
      <c r="C653" t="s">
        <v>318</v>
      </c>
      <c r="D653" s="1">
        <v>996</v>
      </c>
    </row>
    <row r="654" spans="1:4" x14ac:dyDescent="0.25">
      <c r="A654" t="s">
        <v>79</v>
      </c>
      <c r="B654" t="s">
        <v>800</v>
      </c>
      <c r="C654" t="s">
        <v>575</v>
      </c>
      <c r="D654" s="1">
        <v>1239</v>
      </c>
    </row>
    <row r="655" spans="1:4" x14ac:dyDescent="0.25">
      <c r="A655" t="s">
        <v>79</v>
      </c>
      <c r="B655" t="s">
        <v>801</v>
      </c>
      <c r="C655" t="s">
        <v>575</v>
      </c>
      <c r="D655" s="1">
        <v>1146</v>
      </c>
    </row>
    <row r="656" spans="1:4" x14ac:dyDescent="0.25">
      <c r="A656" t="s">
        <v>79</v>
      </c>
      <c r="B656" t="s">
        <v>802</v>
      </c>
      <c r="C656" t="s">
        <v>595</v>
      </c>
      <c r="D656" s="1">
        <v>1030</v>
      </c>
    </row>
    <row r="657" spans="1:4" x14ac:dyDescent="0.25">
      <c r="A657" t="s">
        <v>79</v>
      </c>
      <c r="B657" t="s">
        <v>803</v>
      </c>
      <c r="C657" t="s">
        <v>318</v>
      </c>
      <c r="D657" s="1">
        <v>773</v>
      </c>
    </row>
    <row r="658" spans="1:4" x14ac:dyDescent="0.25">
      <c r="A658" t="s">
        <v>79</v>
      </c>
      <c r="B658" t="s">
        <v>804</v>
      </c>
      <c r="C658" t="s">
        <v>582</v>
      </c>
      <c r="D658" s="1">
        <v>1317</v>
      </c>
    </row>
    <row r="659" spans="1:4" x14ac:dyDescent="0.25">
      <c r="A659" t="s">
        <v>79</v>
      </c>
      <c r="B659" t="s">
        <v>805</v>
      </c>
      <c r="C659" t="s">
        <v>567</v>
      </c>
      <c r="D659" s="1">
        <v>1117</v>
      </c>
    </row>
    <row r="660" spans="1:4" x14ac:dyDescent="0.25">
      <c r="A660" t="s">
        <v>79</v>
      </c>
      <c r="B660" t="s">
        <v>806</v>
      </c>
      <c r="C660" t="s">
        <v>318</v>
      </c>
      <c r="D660" s="1">
        <v>789</v>
      </c>
    </row>
    <row r="661" spans="1:4" x14ac:dyDescent="0.25">
      <c r="A661" t="s">
        <v>79</v>
      </c>
      <c r="B661" t="s">
        <v>807</v>
      </c>
      <c r="C661" t="s">
        <v>567</v>
      </c>
      <c r="D661" s="1">
        <v>1079</v>
      </c>
    </row>
    <row r="662" spans="1:4" x14ac:dyDescent="0.25">
      <c r="A662" t="s">
        <v>79</v>
      </c>
      <c r="B662" t="s">
        <v>808</v>
      </c>
      <c r="C662" t="s">
        <v>567</v>
      </c>
      <c r="D662" s="1">
        <v>1141</v>
      </c>
    </row>
    <row r="663" spans="1:4" x14ac:dyDescent="0.25">
      <c r="A663" t="s">
        <v>79</v>
      </c>
      <c r="B663" t="s">
        <v>809</v>
      </c>
      <c r="C663" t="s">
        <v>567</v>
      </c>
      <c r="D663" s="1">
        <v>1246</v>
      </c>
    </row>
    <row r="664" spans="1:4" x14ac:dyDescent="0.25">
      <c r="A664" t="s">
        <v>79</v>
      </c>
      <c r="B664" t="s">
        <v>810</v>
      </c>
      <c r="C664" t="s">
        <v>575</v>
      </c>
      <c r="D664" s="1">
        <v>1070</v>
      </c>
    </row>
    <row r="665" spans="1:4" x14ac:dyDescent="0.25">
      <c r="A665" t="s">
        <v>79</v>
      </c>
      <c r="B665" t="s">
        <v>811</v>
      </c>
      <c r="C665" t="s">
        <v>567</v>
      </c>
      <c r="D665" s="1">
        <v>1345</v>
      </c>
    </row>
    <row r="666" spans="1:4" x14ac:dyDescent="0.25">
      <c r="A666" t="s">
        <v>79</v>
      </c>
      <c r="B666" t="s">
        <v>812</v>
      </c>
      <c r="C666" t="s">
        <v>318</v>
      </c>
      <c r="D666" s="1">
        <v>958</v>
      </c>
    </row>
    <row r="667" spans="1:4" x14ac:dyDescent="0.25">
      <c r="A667" t="s">
        <v>79</v>
      </c>
      <c r="B667" t="s">
        <v>813</v>
      </c>
      <c r="C667" t="s">
        <v>318</v>
      </c>
      <c r="D667" s="1">
        <v>741</v>
      </c>
    </row>
    <row r="668" spans="1:4" x14ac:dyDescent="0.25">
      <c r="A668" t="s">
        <v>79</v>
      </c>
      <c r="B668" t="s">
        <v>814</v>
      </c>
      <c r="C668" t="s">
        <v>567</v>
      </c>
      <c r="D668" s="1">
        <v>1189</v>
      </c>
    </row>
    <row r="669" spans="1:4" x14ac:dyDescent="0.25">
      <c r="A669" t="s">
        <v>79</v>
      </c>
      <c r="B669" t="s">
        <v>815</v>
      </c>
      <c r="C669" s="2"/>
      <c r="D669" s="1">
        <v>1016</v>
      </c>
    </row>
    <row r="670" spans="1:4" x14ac:dyDescent="0.25">
      <c r="A670" t="s">
        <v>79</v>
      </c>
      <c r="B670" t="s">
        <v>816</v>
      </c>
      <c r="C670" t="s">
        <v>609</v>
      </c>
      <c r="D670" s="1">
        <v>721</v>
      </c>
    </row>
    <row r="671" spans="1:4" x14ac:dyDescent="0.25">
      <c r="A671" t="s">
        <v>79</v>
      </c>
      <c r="B671" t="s">
        <v>817</v>
      </c>
      <c r="C671" t="s">
        <v>575</v>
      </c>
      <c r="D671" s="1">
        <v>934</v>
      </c>
    </row>
    <row r="672" spans="1:4" x14ac:dyDescent="0.25">
      <c r="A672" t="s">
        <v>79</v>
      </c>
      <c r="B672" t="s">
        <v>818</v>
      </c>
      <c r="C672" t="s">
        <v>575</v>
      </c>
      <c r="D672" s="1">
        <v>1086</v>
      </c>
    </row>
    <row r="673" spans="1:4" x14ac:dyDescent="0.25">
      <c r="A673" t="s">
        <v>79</v>
      </c>
      <c r="B673" t="s">
        <v>819</v>
      </c>
      <c r="C673" t="s">
        <v>567</v>
      </c>
      <c r="D673" s="1">
        <v>1291</v>
      </c>
    </row>
    <row r="674" spans="1:4" x14ac:dyDescent="0.25">
      <c r="A674" t="s">
        <v>79</v>
      </c>
      <c r="B674" t="s">
        <v>820</v>
      </c>
      <c r="C674" t="s">
        <v>567</v>
      </c>
      <c r="D674" s="1">
        <v>1168</v>
      </c>
    </row>
    <row r="675" spans="1:4" x14ac:dyDescent="0.25">
      <c r="A675" t="s">
        <v>79</v>
      </c>
      <c r="B675" t="s">
        <v>821</v>
      </c>
      <c r="C675" t="s">
        <v>582</v>
      </c>
      <c r="D675" s="1">
        <v>1168</v>
      </c>
    </row>
    <row r="676" spans="1:4" x14ac:dyDescent="0.25">
      <c r="A676" t="s">
        <v>79</v>
      </c>
      <c r="B676" t="s">
        <v>822</v>
      </c>
      <c r="C676" t="s">
        <v>567</v>
      </c>
      <c r="D676" s="1">
        <v>1114</v>
      </c>
    </row>
    <row r="677" spans="1:4" x14ac:dyDescent="0.25">
      <c r="A677" t="s">
        <v>79</v>
      </c>
      <c r="B677" t="s">
        <v>823</v>
      </c>
      <c r="C677" t="s">
        <v>575</v>
      </c>
      <c r="D677" s="1">
        <v>893</v>
      </c>
    </row>
    <row r="678" spans="1:4" x14ac:dyDescent="0.25">
      <c r="A678" t="s">
        <v>79</v>
      </c>
      <c r="B678" t="s">
        <v>824</v>
      </c>
      <c r="C678" t="s">
        <v>567</v>
      </c>
      <c r="D678" s="1">
        <v>1373</v>
      </c>
    </row>
    <row r="679" spans="1:4" x14ac:dyDescent="0.25">
      <c r="A679" t="s">
        <v>79</v>
      </c>
      <c r="B679" t="s">
        <v>825</v>
      </c>
      <c r="C679" t="s">
        <v>318</v>
      </c>
      <c r="D679" s="1">
        <v>994</v>
      </c>
    </row>
    <row r="680" spans="1:4" x14ac:dyDescent="0.25">
      <c r="A680" t="s">
        <v>79</v>
      </c>
      <c r="B680" t="s">
        <v>826</v>
      </c>
      <c r="C680" t="s">
        <v>318</v>
      </c>
      <c r="D680" s="1">
        <v>732</v>
      </c>
    </row>
    <row r="681" spans="1:4" x14ac:dyDescent="0.25">
      <c r="A681" t="s">
        <v>79</v>
      </c>
      <c r="B681" t="s">
        <v>827</v>
      </c>
      <c r="C681" t="s">
        <v>318</v>
      </c>
      <c r="D681" s="1">
        <v>746</v>
      </c>
    </row>
    <row r="682" spans="1:4" x14ac:dyDescent="0.25">
      <c r="A682" t="s">
        <v>79</v>
      </c>
      <c r="B682" t="s">
        <v>828</v>
      </c>
      <c r="C682" t="s">
        <v>609</v>
      </c>
      <c r="D682" s="1">
        <v>779</v>
      </c>
    </row>
    <row r="683" spans="1:4" x14ac:dyDescent="0.25">
      <c r="A683" t="s">
        <v>79</v>
      </c>
      <c r="B683" t="s">
        <v>829</v>
      </c>
      <c r="C683" t="s">
        <v>575</v>
      </c>
      <c r="D683" s="1">
        <v>1152</v>
      </c>
    </row>
    <row r="684" spans="1:4" x14ac:dyDescent="0.25">
      <c r="A684" t="s">
        <v>79</v>
      </c>
      <c r="B684" t="s">
        <v>830</v>
      </c>
      <c r="C684" t="s">
        <v>318</v>
      </c>
      <c r="D684" s="1">
        <v>841</v>
      </c>
    </row>
    <row r="685" spans="1:4" x14ac:dyDescent="0.25">
      <c r="A685" t="s">
        <v>79</v>
      </c>
      <c r="B685" t="s">
        <v>831</v>
      </c>
      <c r="C685" t="s">
        <v>318</v>
      </c>
      <c r="D685" s="1">
        <v>786</v>
      </c>
    </row>
    <row r="686" spans="1:4" x14ac:dyDescent="0.25">
      <c r="A686" t="s">
        <v>79</v>
      </c>
      <c r="B686" t="s">
        <v>832</v>
      </c>
      <c r="C686" t="s">
        <v>318</v>
      </c>
      <c r="D686" s="1">
        <v>964</v>
      </c>
    </row>
    <row r="687" spans="1:4" x14ac:dyDescent="0.25">
      <c r="A687" t="s">
        <v>79</v>
      </c>
      <c r="B687" t="s">
        <v>833</v>
      </c>
      <c r="C687" t="s">
        <v>318</v>
      </c>
      <c r="D687" s="1">
        <v>964</v>
      </c>
    </row>
    <row r="688" spans="1:4" x14ac:dyDescent="0.25">
      <c r="A688" t="s">
        <v>79</v>
      </c>
      <c r="B688" t="s">
        <v>834</v>
      </c>
      <c r="C688" t="s">
        <v>609</v>
      </c>
      <c r="D688" s="1">
        <v>739</v>
      </c>
    </row>
    <row r="689" spans="1:4" x14ac:dyDescent="0.25">
      <c r="A689" t="s">
        <v>79</v>
      </c>
      <c r="B689" t="s">
        <v>835</v>
      </c>
      <c r="C689" t="s">
        <v>318</v>
      </c>
      <c r="D689" s="1">
        <v>752</v>
      </c>
    </row>
    <row r="690" spans="1:4" x14ac:dyDescent="0.25">
      <c r="A690" t="s">
        <v>79</v>
      </c>
      <c r="B690" t="s">
        <v>836</v>
      </c>
      <c r="C690" t="s">
        <v>318</v>
      </c>
      <c r="D690" s="1">
        <v>934</v>
      </c>
    </row>
    <row r="691" spans="1:4" x14ac:dyDescent="0.25">
      <c r="A691" t="s">
        <v>79</v>
      </c>
      <c r="B691" t="s">
        <v>837</v>
      </c>
      <c r="C691" t="s">
        <v>575</v>
      </c>
      <c r="D691" s="1">
        <v>1077</v>
      </c>
    </row>
    <row r="692" spans="1:4" x14ac:dyDescent="0.25">
      <c r="A692" t="s">
        <v>79</v>
      </c>
      <c r="B692" t="s">
        <v>838</v>
      </c>
      <c r="C692" t="s">
        <v>609</v>
      </c>
      <c r="D692" s="1">
        <v>839</v>
      </c>
    </row>
    <row r="693" spans="1:4" x14ac:dyDescent="0.25">
      <c r="A693" t="s">
        <v>79</v>
      </c>
      <c r="B693" t="s">
        <v>839</v>
      </c>
      <c r="C693" t="s">
        <v>595</v>
      </c>
      <c r="D693" s="1">
        <v>916</v>
      </c>
    </row>
    <row r="694" spans="1:4" x14ac:dyDescent="0.25">
      <c r="A694" t="s">
        <v>79</v>
      </c>
      <c r="B694" t="s">
        <v>840</v>
      </c>
      <c r="C694" t="s">
        <v>318</v>
      </c>
      <c r="D694" s="1">
        <v>970</v>
      </c>
    </row>
    <row r="695" spans="1:4" x14ac:dyDescent="0.25">
      <c r="A695" t="s">
        <v>79</v>
      </c>
      <c r="B695" t="s">
        <v>841</v>
      </c>
      <c r="C695" t="s">
        <v>575</v>
      </c>
      <c r="D695" s="1">
        <v>844</v>
      </c>
    </row>
    <row r="696" spans="1:4" x14ac:dyDescent="0.25">
      <c r="A696" t="s">
        <v>79</v>
      </c>
      <c r="B696" t="s">
        <v>842</v>
      </c>
      <c r="C696" t="s">
        <v>318</v>
      </c>
      <c r="D696" s="1">
        <v>968</v>
      </c>
    </row>
    <row r="697" spans="1:4" x14ac:dyDescent="0.25">
      <c r="A697" t="s">
        <v>79</v>
      </c>
      <c r="B697" t="s">
        <v>843</v>
      </c>
      <c r="C697" t="s">
        <v>567</v>
      </c>
      <c r="D697" s="1">
        <v>1243</v>
      </c>
    </row>
    <row r="698" spans="1:4" x14ac:dyDescent="0.25">
      <c r="A698" t="s">
        <v>79</v>
      </c>
      <c r="B698" t="s">
        <v>844</v>
      </c>
      <c r="C698" t="s">
        <v>567</v>
      </c>
      <c r="D698" s="1">
        <v>844</v>
      </c>
    </row>
    <row r="699" spans="1:4" x14ac:dyDescent="0.25">
      <c r="A699" t="s">
        <v>79</v>
      </c>
      <c r="B699" t="s">
        <v>845</v>
      </c>
      <c r="C699" t="s">
        <v>595</v>
      </c>
      <c r="D699" s="1">
        <v>1255</v>
      </c>
    </row>
    <row r="700" spans="1:4" x14ac:dyDescent="0.25">
      <c r="A700" t="s">
        <v>79</v>
      </c>
      <c r="B700" t="s">
        <v>846</v>
      </c>
      <c r="C700" t="s">
        <v>575</v>
      </c>
      <c r="D700" s="1">
        <v>874</v>
      </c>
    </row>
    <row r="701" spans="1:4" x14ac:dyDescent="0.25">
      <c r="A701" t="s">
        <v>79</v>
      </c>
      <c r="B701" t="s">
        <v>847</v>
      </c>
      <c r="C701" t="s">
        <v>567</v>
      </c>
      <c r="D701" s="1">
        <v>1300</v>
      </c>
    </row>
    <row r="702" spans="1:4" x14ac:dyDescent="0.25">
      <c r="A702" t="s">
        <v>79</v>
      </c>
      <c r="B702" t="s">
        <v>848</v>
      </c>
      <c r="C702" t="s">
        <v>318</v>
      </c>
      <c r="D702" s="1">
        <v>1020</v>
      </c>
    </row>
    <row r="703" spans="1:4" x14ac:dyDescent="0.25">
      <c r="A703" t="s">
        <v>79</v>
      </c>
      <c r="B703" t="s">
        <v>849</v>
      </c>
      <c r="C703" t="s">
        <v>591</v>
      </c>
      <c r="D703" s="1">
        <v>691</v>
      </c>
    </row>
    <row r="704" spans="1:4" x14ac:dyDescent="0.25">
      <c r="A704" t="s">
        <v>79</v>
      </c>
      <c r="B704" t="s">
        <v>850</v>
      </c>
      <c r="C704" t="s">
        <v>575</v>
      </c>
      <c r="D704" s="1">
        <v>1041</v>
      </c>
    </row>
    <row r="705" spans="1:4" x14ac:dyDescent="0.25">
      <c r="A705" t="s">
        <v>79</v>
      </c>
      <c r="B705" t="s">
        <v>851</v>
      </c>
      <c r="C705" t="s">
        <v>611</v>
      </c>
      <c r="D705" s="1">
        <v>858</v>
      </c>
    </row>
    <row r="706" spans="1:4" x14ac:dyDescent="0.25">
      <c r="A706" t="s">
        <v>79</v>
      </c>
      <c r="B706" t="s">
        <v>852</v>
      </c>
      <c r="C706" t="s">
        <v>609</v>
      </c>
      <c r="D706" s="1">
        <v>915</v>
      </c>
    </row>
    <row r="707" spans="1:4" x14ac:dyDescent="0.25">
      <c r="A707" t="s">
        <v>79</v>
      </c>
      <c r="B707" t="s">
        <v>853</v>
      </c>
      <c r="C707" t="s">
        <v>567</v>
      </c>
      <c r="D707" s="1">
        <v>928</v>
      </c>
    </row>
    <row r="708" spans="1:4" x14ac:dyDescent="0.25">
      <c r="A708" t="s">
        <v>79</v>
      </c>
      <c r="B708" t="s">
        <v>854</v>
      </c>
      <c r="C708" t="s">
        <v>609</v>
      </c>
      <c r="D708" s="1">
        <v>900</v>
      </c>
    </row>
    <row r="709" spans="1:4" x14ac:dyDescent="0.25">
      <c r="A709" t="s">
        <v>79</v>
      </c>
      <c r="B709" t="s">
        <v>855</v>
      </c>
      <c r="C709" t="s">
        <v>318</v>
      </c>
      <c r="D709" s="1">
        <v>879</v>
      </c>
    </row>
    <row r="710" spans="1:4" x14ac:dyDescent="0.25">
      <c r="A710" t="s">
        <v>79</v>
      </c>
      <c r="B710" t="s">
        <v>856</v>
      </c>
      <c r="C710" t="s">
        <v>318</v>
      </c>
      <c r="D710" s="1">
        <v>748</v>
      </c>
    </row>
    <row r="711" spans="1:4" x14ac:dyDescent="0.25">
      <c r="A711" t="s">
        <v>79</v>
      </c>
      <c r="B711" t="s">
        <v>857</v>
      </c>
      <c r="C711" t="s">
        <v>609</v>
      </c>
      <c r="D711" s="1">
        <v>694</v>
      </c>
    </row>
    <row r="712" spans="1:4" x14ac:dyDescent="0.25">
      <c r="A712" t="s">
        <v>79</v>
      </c>
      <c r="B712" t="s">
        <v>858</v>
      </c>
      <c r="C712" t="s">
        <v>318</v>
      </c>
      <c r="D712" s="1">
        <v>747</v>
      </c>
    </row>
    <row r="713" spans="1:4" x14ac:dyDescent="0.25">
      <c r="A713" t="s">
        <v>79</v>
      </c>
      <c r="B713" t="s">
        <v>859</v>
      </c>
      <c r="C713" t="s">
        <v>318</v>
      </c>
      <c r="D713" s="1">
        <v>950</v>
      </c>
    </row>
    <row r="714" spans="1:4" x14ac:dyDescent="0.25">
      <c r="A714" t="s">
        <v>79</v>
      </c>
      <c r="B714" t="s">
        <v>860</v>
      </c>
      <c r="C714" t="s">
        <v>567</v>
      </c>
      <c r="D714" s="1">
        <v>1225</v>
      </c>
    </row>
    <row r="715" spans="1:4" x14ac:dyDescent="0.25">
      <c r="A715" t="s">
        <v>79</v>
      </c>
      <c r="B715" t="s">
        <v>861</v>
      </c>
      <c r="C715" t="s">
        <v>575</v>
      </c>
      <c r="D715" s="1">
        <v>1043</v>
      </c>
    </row>
    <row r="716" spans="1:4" x14ac:dyDescent="0.25">
      <c r="A716" t="s">
        <v>79</v>
      </c>
      <c r="B716" t="s">
        <v>862</v>
      </c>
      <c r="C716" t="s">
        <v>318</v>
      </c>
      <c r="D716" s="1">
        <v>590</v>
      </c>
    </row>
    <row r="717" spans="1:4" x14ac:dyDescent="0.25">
      <c r="A717" t="s">
        <v>1</v>
      </c>
      <c r="B717" t="s">
        <v>863</v>
      </c>
      <c r="C717" t="s">
        <v>864</v>
      </c>
      <c r="D717" s="1">
        <v>770</v>
      </c>
    </row>
    <row r="718" spans="1:4" x14ac:dyDescent="0.25">
      <c r="A718" t="s">
        <v>1</v>
      </c>
      <c r="B718" t="s">
        <v>865</v>
      </c>
      <c r="C718" t="s">
        <v>866</v>
      </c>
      <c r="D718" s="1">
        <v>632</v>
      </c>
    </row>
    <row r="719" spans="1:4" x14ac:dyDescent="0.25">
      <c r="A719" t="s">
        <v>1</v>
      </c>
      <c r="B719" t="s">
        <v>867</v>
      </c>
      <c r="C719" t="s">
        <v>868</v>
      </c>
      <c r="D719" s="1">
        <v>452</v>
      </c>
    </row>
    <row r="720" spans="1:4" x14ac:dyDescent="0.25">
      <c r="A720" t="s">
        <v>1</v>
      </c>
      <c r="B720" t="s">
        <v>869</v>
      </c>
      <c r="C720" t="s">
        <v>868</v>
      </c>
      <c r="D720" s="1">
        <v>534</v>
      </c>
    </row>
    <row r="721" spans="1:4" x14ac:dyDescent="0.25">
      <c r="A721" t="s">
        <v>1</v>
      </c>
      <c r="B721" t="s">
        <v>870</v>
      </c>
      <c r="C721" t="s">
        <v>218</v>
      </c>
      <c r="D721" s="1">
        <v>654</v>
      </c>
    </row>
    <row r="722" spans="1:4" x14ac:dyDescent="0.25">
      <c r="A722" t="s">
        <v>1</v>
      </c>
      <c r="B722" t="s">
        <v>871</v>
      </c>
      <c r="C722" t="s">
        <v>872</v>
      </c>
      <c r="D722" s="1">
        <v>376</v>
      </c>
    </row>
    <row r="723" spans="1:4" x14ac:dyDescent="0.25">
      <c r="A723" t="s">
        <v>1</v>
      </c>
      <c r="B723" t="s">
        <v>873</v>
      </c>
      <c r="C723" t="s">
        <v>874</v>
      </c>
      <c r="D723" s="1">
        <v>340</v>
      </c>
    </row>
    <row r="724" spans="1:4" x14ac:dyDescent="0.25">
      <c r="A724" t="s">
        <v>1</v>
      </c>
      <c r="B724" t="s">
        <v>875</v>
      </c>
      <c r="C724" t="s">
        <v>868</v>
      </c>
      <c r="D724" s="1">
        <v>509</v>
      </c>
    </row>
    <row r="725" spans="1:4" x14ac:dyDescent="0.25">
      <c r="A725" t="s">
        <v>1</v>
      </c>
      <c r="B725" t="s">
        <v>876</v>
      </c>
      <c r="C725" t="s">
        <v>218</v>
      </c>
      <c r="D725" s="1">
        <v>480</v>
      </c>
    </row>
    <row r="726" spans="1:4" x14ac:dyDescent="0.25">
      <c r="A726" t="s">
        <v>1</v>
      </c>
      <c r="B726" t="s">
        <v>877</v>
      </c>
      <c r="C726" t="s">
        <v>218</v>
      </c>
      <c r="D726" s="1">
        <v>559</v>
      </c>
    </row>
    <row r="727" spans="1:4" x14ac:dyDescent="0.25">
      <c r="A727" t="s">
        <v>1</v>
      </c>
      <c r="B727" t="s">
        <v>878</v>
      </c>
      <c r="C727" t="s">
        <v>879</v>
      </c>
      <c r="D727" s="1">
        <v>620</v>
      </c>
    </row>
    <row r="728" spans="1:4" x14ac:dyDescent="0.25">
      <c r="A728" t="s">
        <v>1</v>
      </c>
      <c r="B728" t="s">
        <v>880</v>
      </c>
      <c r="C728" t="s">
        <v>864</v>
      </c>
      <c r="D728" s="1">
        <v>720</v>
      </c>
    </row>
    <row r="729" spans="1:4" x14ac:dyDescent="0.25">
      <c r="A729" t="s">
        <v>1</v>
      </c>
      <c r="B729" t="s">
        <v>881</v>
      </c>
      <c r="C729" t="s">
        <v>868</v>
      </c>
      <c r="D729" s="1">
        <v>533</v>
      </c>
    </row>
    <row r="730" spans="1:4" x14ac:dyDescent="0.25">
      <c r="A730" t="s">
        <v>1</v>
      </c>
      <c r="B730" t="s">
        <v>882</v>
      </c>
      <c r="C730" t="s">
        <v>868</v>
      </c>
      <c r="D730" s="1">
        <v>544</v>
      </c>
    </row>
    <row r="731" spans="1:4" x14ac:dyDescent="0.25">
      <c r="A731" t="s">
        <v>1</v>
      </c>
      <c r="B731" t="s">
        <v>883</v>
      </c>
      <c r="C731" t="s">
        <v>864</v>
      </c>
      <c r="D731" s="1">
        <v>676</v>
      </c>
    </row>
    <row r="732" spans="1:4" x14ac:dyDescent="0.25">
      <c r="A732" t="s">
        <v>1</v>
      </c>
      <c r="B732" t="s">
        <v>884</v>
      </c>
      <c r="C732" t="s">
        <v>872</v>
      </c>
      <c r="D732" s="1">
        <v>229</v>
      </c>
    </row>
    <row r="733" spans="1:4" x14ac:dyDescent="0.25">
      <c r="A733" t="s">
        <v>1</v>
      </c>
      <c r="B733" t="s">
        <v>885</v>
      </c>
      <c r="C733" t="s">
        <v>886</v>
      </c>
      <c r="D733" s="1">
        <v>540</v>
      </c>
    </row>
    <row r="734" spans="1:4" x14ac:dyDescent="0.25">
      <c r="A734" t="s">
        <v>1</v>
      </c>
      <c r="B734" t="s">
        <v>887</v>
      </c>
      <c r="C734" t="s">
        <v>868</v>
      </c>
      <c r="D734" s="1">
        <v>513</v>
      </c>
    </row>
    <row r="735" spans="1:4" x14ac:dyDescent="0.25">
      <c r="A735" t="s">
        <v>1</v>
      </c>
      <c r="B735" t="s">
        <v>888</v>
      </c>
      <c r="C735" t="s">
        <v>866</v>
      </c>
      <c r="D735" s="1">
        <v>500</v>
      </c>
    </row>
    <row r="736" spans="1:4" x14ac:dyDescent="0.25">
      <c r="A736" t="s">
        <v>1</v>
      </c>
      <c r="B736" t="s">
        <v>889</v>
      </c>
      <c r="C736" t="s">
        <v>218</v>
      </c>
      <c r="D736" s="1">
        <v>450</v>
      </c>
    </row>
    <row r="737" spans="1:4" x14ac:dyDescent="0.25">
      <c r="A737" t="s">
        <v>1</v>
      </c>
      <c r="B737" t="s">
        <v>890</v>
      </c>
      <c r="C737" t="s">
        <v>866</v>
      </c>
      <c r="D737" s="1">
        <v>580</v>
      </c>
    </row>
    <row r="738" spans="1:4" x14ac:dyDescent="0.25">
      <c r="A738" t="s">
        <v>1</v>
      </c>
      <c r="B738" t="s">
        <v>891</v>
      </c>
      <c r="C738" t="s">
        <v>879</v>
      </c>
      <c r="D738" s="1">
        <v>436</v>
      </c>
    </row>
    <row r="739" spans="1:4" x14ac:dyDescent="0.25">
      <c r="A739" t="s">
        <v>1</v>
      </c>
      <c r="B739" t="s">
        <v>892</v>
      </c>
      <c r="C739" t="s">
        <v>864</v>
      </c>
      <c r="D739" s="1">
        <v>676</v>
      </c>
    </row>
    <row r="740" spans="1:4" x14ac:dyDescent="0.25">
      <c r="A740" t="s">
        <v>1</v>
      </c>
      <c r="B740" t="s">
        <v>893</v>
      </c>
      <c r="C740" t="s">
        <v>868</v>
      </c>
      <c r="D740" s="1">
        <v>504</v>
      </c>
    </row>
    <row r="741" spans="1:4" x14ac:dyDescent="0.25">
      <c r="A741" t="s">
        <v>1</v>
      </c>
      <c r="B741" t="s">
        <v>894</v>
      </c>
      <c r="C741" t="s">
        <v>895</v>
      </c>
      <c r="D741" s="1">
        <v>700</v>
      </c>
    </row>
    <row r="742" spans="1:4" x14ac:dyDescent="0.25">
      <c r="A742" t="s">
        <v>1</v>
      </c>
      <c r="B742" t="s">
        <v>896</v>
      </c>
      <c r="C742" t="s">
        <v>886</v>
      </c>
      <c r="D742" s="1">
        <v>553</v>
      </c>
    </row>
    <row r="743" spans="1:4" x14ac:dyDescent="0.25">
      <c r="A743" t="s">
        <v>1</v>
      </c>
      <c r="B743" t="s">
        <v>897</v>
      </c>
      <c r="C743" t="s">
        <v>898</v>
      </c>
      <c r="D743" s="1">
        <v>744</v>
      </c>
    </row>
    <row r="744" spans="1:4" x14ac:dyDescent="0.25">
      <c r="A744" t="s">
        <v>1</v>
      </c>
      <c r="B744" t="s">
        <v>899</v>
      </c>
      <c r="C744" t="s">
        <v>872</v>
      </c>
      <c r="D744" s="1">
        <v>392</v>
      </c>
    </row>
    <row r="745" spans="1:4" x14ac:dyDescent="0.25">
      <c r="A745" t="s">
        <v>1</v>
      </c>
      <c r="B745" t="s">
        <v>900</v>
      </c>
      <c r="C745" t="s">
        <v>872</v>
      </c>
      <c r="D745" s="1">
        <v>322</v>
      </c>
    </row>
    <row r="746" spans="1:4" x14ac:dyDescent="0.25">
      <c r="A746" t="s">
        <v>1</v>
      </c>
      <c r="B746" t="s">
        <v>901</v>
      </c>
      <c r="C746" t="s">
        <v>872</v>
      </c>
      <c r="D746" s="1">
        <v>359</v>
      </c>
    </row>
    <row r="747" spans="1:4" x14ac:dyDescent="0.25">
      <c r="A747" t="s">
        <v>1</v>
      </c>
      <c r="B747" t="s">
        <v>902</v>
      </c>
      <c r="C747" t="s">
        <v>868</v>
      </c>
      <c r="D747" s="1">
        <v>575</v>
      </c>
    </row>
    <row r="748" spans="1:4" x14ac:dyDescent="0.25">
      <c r="A748" t="s">
        <v>1</v>
      </c>
      <c r="B748" t="s">
        <v>903</v>
      </c>
      <c r="C748" t="s">
        <v>868</v>
      </c>
      <c r="D748" s="1">
        <v>506</v>
      </c>
    </row>
    <row r="749" spans="1:4" x14ac:dyDescent="0.25">
      <c r="A749" t="s">
        <v>1</v>
      </c>
      <c r="B749" t="s">
        <v>904</v>
      </c>
      <c r="C749" t="s">
        <v>898</v>
      </c>
      <c r="D749" s="1">
        <v>674</v>
      </c>
    </row>
    <row r="750" spans="1:4" x14ac:dyDescent="0.25">
      <c r="A750" t="s">
        <v>1</v>
      </c>
      <c r="B750" t="s">
        <v>905</v>
      </c>
      <c r="C750" t="s">
        <v>879</v>
      </c>
      <c r="D750" s="1">
        <v>402</v>
      </c>
    </row>
    <row r="751" spans="1:4" x14ac:dyDescent="0.25">
      <c r="A751" t="s">
        <v>1</v>
      </c>
      <c r="B751" t="s">
        <v>906</v>
      </c>
      <c r="C751" t="s">
        <v>868</v>
      </c>
      <c r="D751" s="1">
        <v>562</v>
      </c>
    </row>
    <row r="752" spans="1:4" x14ac:dyDescent="0.25">
      <c r="A752" t="s">
        <v>1</v>
      </c>
      <c r="B752" t="s">
        <v>907</v>
      </c>
      <c r="C752" t="s">
        <v>866</v>
      </c>
      <c r="D752" s="1">
        <v>665</v>
      </c>
    </row>
    <row r="753" spans="1:4" x14ac:dyDescent="0.25">
      <c r="A753" t="s">
        <v>1</v>
      </c>
      <c r="B753" t="s">
        <v>908</v>
      </c>
      <c r="C753" t="s">
        <v>868</v>
      </c>
      <c r="D753" s="1">
        <v>553</v>
      </c>
    </row>
    <row r="754" spans="1:4" x14ac:dyDescent="0.25">
      <c r="A754" t="s">
        <v>1</v>
      </c>
      <c r="B754" t="s">
        <v>909</v>
      </c>
      <c r="C754" t="s">
        <v>886</v>
      </c>
      <c r="D754" s="1">
        <v>616</v>
      </c>
    </row>
    <row r="755" spans="1:4" x14ac:dyDescent="0.25">
      <c r="A755" t="s">
        <v>1</v>
      </c>
      <c r="B755" t="s">
        <v>910</v>
      </c>
      <c r="C755" t="s">
        <v>864</v>
      </c>
      <c r="D755" s="1">
        <v>682</v>
      </c>
    </row>
    <row r="756" spans="1:4" x14ac:dyDescent="0.25">
      <c r="A756" t="s">
        <v>1</v>
      </c>
      <c r="B756" t="s">
        <v>911</v>
      </c>
      <c r="C756" t="s">
        <v>879</v>
      </c>
      <c r="D756" s="1">
        <v>563</v>
      </c>
    </row>
    <row r="757" spans="1:4" x14ac:dyDescent="0.25">
      <c r="A757" t="s">
        <v>1</v>
      </c>
      <c r="B757" t="s">
        <v>912</v>
      </c>
      <c r="C757" t="s">
        <v>879</v>
      </c>
      <c r="D757" s="1">
        <v>440</v>
      </c>
    </row>
    <row r="758" spans="1:4" x14ac:dyDescent="0.25">
      <c r="A758" t="s">
        <v>1</v>
      </c>
      <c r="B758" t="s">
        <v>913</v>
      </c>
      <c r="C758" t="s">
        <v>868</v>
      </c>
      <c r="D758" s="1">
        <v>440</v>
      </c>
    </row>
    <row r="759" spans="1:4" x14ac:dyDescent="0.25">
      <c r="A759" t="s">
        <v>1</v>
      </c>
      <c r="B759" t="s">
        <v>914</v>
      </c>
      <c r="C759" t="s">
        <v>886</v>
      </c>
      <c r="D759" s="1">
        <v>646</v>
      </c>
    </row>
    <row r="760" spans="1:4" x14ac:dyDescent="0.25">
      <c r="A760" t="s">
        <v>1</v>
      </c>
      <c r="B760" t="s">
        <v>915</v>
      </c>
      <c r="C760" t="s">
        <v>879</v>
      </c>
      <c r="D760" s="1">
        <v>533</v>
      </c>
    </row>
    <row r="761" spans="1:4" x14ac:dyDescent="0.25">
      <c r="A761" t="s">
        <v>1</v>
      </c>
      <c r="B761" t="s">
        <v>916</v>
      </c>
      <c r="C761" t="s">
        <v>886</v>
      </c>
      <c r="D761" s="1">
        <v>557</v>
      </c>
    </row>
    <row r="762" spans="1:4" x14ac:dyDescent="0.25">
      <c r="A762" t="s">
        <v>1</v>
      </c>
      <c r="B762" t="s">
        <v>917</v>
      </c>
      <c r="C762" t="s">
        <v>864</v>
      </c>
      <c r="D762" s="1">
        <v>738</v>
      </c>
    </row>
    <row r="763" spans="1:4" x14ac:dyDescent="0.25">
      <c r="A763" t="s">
        <v>1</v>
      </c>
      <c r="B763" t="s">
        <v>918</v>
      </c>
      <c r="C763" t="s">
        <v>895</v>
      </c>
      <c r="D763" s="1">
        <v>705</v>
      </c>
    </row>
    <row r="764" spans="1:4" x14ac:dyDescent="0.25">
      <c r="A764" t="s">
        <v>1</v>
      </c>
      <c r="B764" t="s">
        <v>919</v>
      </c>
      <c r="C764" t="s">
        <v>886</v>
      </c>
      <c r="D764" s="1">
        <v>504</v>
      </c>
    </row>
    <row r="765" spans="1:4" x14ac:dyDescent="0.25">
      <c r="A765" t="s">
        <v>1</v>
      </c>
      <c r="B765" t="s">
        <v>920</v>
      </c>
      <c r="C765" t="s">
        <v>864</v>
      </c>
      <c r="D765" s="1">
        <v>675</v>
      </c>
    </row>
    <row r="766" spans="1:4" x14ac:dyDescent="0.25">
      <c r="A766" t="s">
        <v>1</v>
      </c>
      <c r="B766" t="s">
        <v>921</v>
      </c>
      <c r="C766" t="s">
        <v>898</v>
      </c>
      <c r="D766" s="1">
        <v>704</v>
      </c>
    </row>
    <row r="767" spans="1:4" x14ac:dyDescent="0.25">
      <c r="A767" t="s">
        <v>1</v>
      </c>
      <c r="B767" t="s">
        <v>922</v>
      </c>
      <c r="C767" t="s">
        <v>923</v>
      </c>
      <c r="D767" s="1">
        <v>714</v>
      </c>
    </row>
    <row r="768" spans="1:4" x14ac:dyDescent="0.25">
      <c r="A768" t="s">
        <v>1</v>
      </c>
      <c r="B768" t="s">
        <v>924</v>
      </c>
      <c r="C768" t="s">
        <v>864</v>
      </c>
      <c r="D768" s="1">
        <v>714</v>
      </c>
    </row>
    <row r="769" spans="1:4" x14ac:dyDescent="0.25">
      <c r="A769" t="s">
        <v>1</v>
      </c>
      <c r="B769" t="s">
        <v>925</v>
      </c>
      <c r="C769" t="s">
        <v>868</v>
      </c>
      <c r="D769" s="1">
        <v>498</v>
      </c>
    </row>
    <row r="770" spans="1:4" x14ac:dyDescent="0.25">
      <c r="A770" t="s">
        <v>1</v>
      </c>
      <c r="B770" t="s">
        <v>926</v>
      </c>
      <c r="C770" t="s">
        <v>895</v>
      </c>
      <c r="D770" s="1">
        <v>711</v>
      </c>
    </row>
    <row r="771" spans="1:4" x14ac:dyDescent="0.25">
      <c r="A771" t="s">
        <v>1</v>
      </c>
      <c r="B771" t="s">
        <v>927</v>
      </c>
      <c r="C771" t="s">
        <v>218</v>
      </c>
      <c r="D771" s="1">
        <v>648</v>
      </c>
    </row>
    <row r="772" spans="1:4" x14ac:dyDescent="0.25">
      <c r="A772" t="s">
        <v>1</v>
      </c>
      <c r="B772" t="s">
        <v>928</v>
      </c>
      <c r="C772" t="s">
        <v>868</v>
      </c>
      <c r="D772" s="1">
        <v>482</v>
      </c>
    </row>
    <row r="773" spans="1:4" x14ac:dyDescent="0.25">
      <c r="A773" t="s">
        <v>1</v>
      </c>
      <c r="B773" t="s">
        <v>929</v>
      </c>
      <c r="C773" t="s">
        <v>868</v>
      </c>
      <c r="D773" s="1">
        <v>460</v>
      </c>
    </row>
    <row r="774" spans="1:4" x14ac:dyDescent="0.25">
      <c r="A774" t="s">
        <v>1</v>
      </c>
      <c r="B774" t="s">
        <v>930</v>
      </c>
      <c r="C774" t="s">
        <v>872</v>
      </c>
      <c r="D774" s="1">
        <v>320</v>
      </c>
    </row>
    <row r="775" spans="1:4" x14ac:dyDescent="0.25">
      <c r="A775" t="s">
        <v>1</v>
      </c>
      <c r="B775" t="s">
        <v>931</v>
      </c>
      <c r="C775" t="s">
        <v>879</v>
      </c>
      <c r="D775" s="1">
        <v>800</v>
      </c>
    </row>
    <row r="776" spans="1:4" x14ac:dyDescent="0.25">
      <c r="A776" t="s">
        <v>1</v>
      </c>
      <c r="B776" t="s">
        <v>932</v>
      </c>
      <c r="C776" t="s">
        <v>898</v>
      </c>
      <c r="D776" s="1">
        <v>622</v>
      </c>
    </row>
    <row r="777" spans="1:4" x14ac:dyDescent="0.25">
      <c r="A777" t="s">
        <v>1</v>
      </c>
      <c r="B777" t="s">
        <v>933</v>
      </c>
      <c r="C777" t="s">
        <v>266</v>
      </c>
      <c r="D777" s="1">
        <v>635</v>
      </c>
    </row>
    <row r="778" spans="1:4" x14ac:dyDescent="0.25">
      <c r="A778" t="s">
        <v>1</v>
      </c>
      <c r="B778" t="s">
        <v>934</v>
      </c>
      <c r="C778" t="s">
        <v>886</v>
      </c>
      <c r="D778" s="1">
        <v>653</v>
      </c>
    </row>
    <row r="779" spans="1:4" x14ac:dyDescent="0.25">
      <c r="A779" t="s">
        <v>1</v>
      </c>
      <c r="B779" t="s">
        <v>935</v>
      </c>
      <c r="C779" t="s">
        <v>868</v>
      </c>
      <c r="D779" s="1">
        <v>531</v>
      </c>
    </row>
    <row r="780" spans="1:4" x14ac:dyDescent="0.25">
      <c r="A780" t="s">
        <v>1</v>
      </c>
      <c r="B780" t="s">
        <v>936</v>
      </c>
      <c r="C780" t="s">
        <v>868</v>
      </c>
      <c r="D780" s="1">
        <v>550</v>
      </c>
    </row>
    <row r="781" spans="1:4" x14ac:dyDescent="0.25">
      <c r="A781" t="s">
        <v>1</v>
      </c>
      <c r="B781" t="s">
        <v>937</v>
      </c>
      <c r="C781" t="s">
        <v>868</v>
      </c>
      <c r="D781" s="1">
        <v>545</v>
      </c>
    </row>
    <row r="782" spans="1:4" x14ac:dyDescent="0.25">
      <c r="A782" t="s">
        <v>1</v>
      </c>
      <c r="B782" t="s">
        <v>938</v>
      </c>
      <c r="C782" t="s">
        <v>218</v>
      </c>
      <c r="D782" s="1">
        <v>723</v>
      </c>
    </row>
    <row r="783" spans="1:4" x14ac:dyDescent="0.25">
      <c r="A783" t="s">
        <v>1</v>
      </c>
      <c r="B783" t="s">
        <v>939</v>
      </c>
      <c r="C783" t="s">
        <v>886</v>
      </c>
      <c r="D783" s="1">
        <v>580</v>
      </c>
    </row>
    <row r="784" spans="1:4" x14ac:dyDescent="0.25">
      <c r="A784" t="s">
        <v>1</v>
      </c>
      <c r="B784" t="s">
        <v>940</v>
      </c>
      <c r="C784" t="s">
        <v>868</v>
      </c>
      <c r="D784" s="1">
        <v>593</v>
      </c>
    </row>
    <row r="785" spans="1:4" x14ac:dyDescent="0.25">
      <c r="A785" t="s">
        <v>1</v>
      </c>
      <c r="B785" t="s">
        <v>941</v>
      </c>
      <c r="C785" t="s">
        <v>879</v>
      </c>
      <c r="D785" s="1">
        <v>547</v>
      </c>
    </row>
    <row r="786" spans="1:4" x14ac:dyDescent="0.25">
      <c r="A786" t="s">
        <v>1</v>
      </c>
      <c r="B786" t="s">
        <v>942</v>
      </c>
      <c r="C786" t="s">
        <v>868</v>
      </c>
      <c r="D786" s="1">
        <v>523</v>
      </c>
    </row>
    <row r="787" spans="1:4" x14ac:dyDescent="0.25">
      <c r="A787" t="s">
        <v>1</v>
      </c>
      <c r="B787" t="s">
        <v>943</v>
      </c>
      <c r="C787" t="s">
        <v>864</v>
      </c>
      <c r="D787" s="1">
        <v>640</v>
      </c>
    </row>
    <row r="788" spans="1:4" x14ac:dyDescent="0.25">
      <c r="A788" t="s">
        <v>1</v>
      </c>
      <c r="B788" t="s">
        <v>944</v>
      </c>
      <c r="C788" t="s">
        <v>864</v>
      </c>
      <c r="D788" s="1">
        <v>712</v>
      </c>
    </row>
    <row r="789" spans="1:4" x14ac:dyDescent="0.25">
      <c r="A789" t="s">
        <v>1</v>
      </c>
      <c r="B789" t="s">
        <v>945</v>
      </c>
      <c r="C789" t="s">
        <v>872</v>
      </c>
      <c r="D789" s="1">
        <v>396</v>
      </c>
    </row>
    <row r="790" spans="1:4" x14ac:dyDescent="0.25">
      <c r="A790" t="s">
        <v>1</v>
      </c>
      <c r="B790" t="s">
        <v>946</v>
      </c>
      <c r="C790" t="s">
        <v>879</v>
      </c>
      <c r="D790" s="1">
        <v>651</v>
      </c>
    </row>
    <row r="791" spans="1:4" x14ac:dyDescent="0.25">
      <c r="A791" t="s">
        <v>1</v>
      </c>
      <c r="B791" t="s">
        <v>947</v>
      </c>
      <c r="C791" t="s">
        <v>864</v>
      </c>
      <c r="D791" s="1">
        <v>654</v>
      </c>
    </row>
    <row r="792" spans="1:4" x14ac:dyDescent="0.25">
      <c r="A792" t="s">
        <v>1</v>
      </c>
      <c r="B792" t="s">
        <v>948</v>
      </c>
      <c r="C792" t="s">
        <v>868</v>
      </c>
      <c r="D792" s="1">
        <v>457</v>
      </c>
    </row>
    <row r="793" spans="1:4" x14ac:dyDescent="0.25">
      <c r="A793" t="s">
        <v>1</v>
      </c>
      <c r="B793" t="s">
        <v>949</v>
      </c>
      <c r="C793" t="s">
        <v>868</v>
      </c>
      <c r="D793" s="1">
        <v>555</v>
      </c>
    </row>
    <row r="794" spans="1:4" x14ac:dyDescent="0.25">
      <c r="A794" t="s">
        <v>1</v>
      </c>
      <c r="B794" t="s">
        <v>950</v>
      </c>
      <c r="C794" t="s">
        <v>895</v>
      </c>
      <c r="D794" s="1">
        <v>620</v>
      </c>
    </row>
    <row r="795" spans="1:4" x14ac:dyDescent="0.25">
      <c r="A795" t="s">
        <v>1</v>
      </c>
      <c r="B795" t="s">
        <v>951</v>
      </c>
      <c r="C795" t="s">
        <v>866</v>
      </c>
      <c r="D795" s="1">
        <v>583</v>
      </c>
    </row>
    <row r="796" spans="1:4" x14ac:dyDescent="0.25">
      <c r="A796" t="s">
        <v>1</v>
      </c>
      <c r="B796" t="s">
        <v>952</v>
      </c>
      <c r="C796" t="s">
        <v>868</v>
      </c>
      <c r="D796" s="1">
        <v>480</v>
      </c>
    </row>
    <row r="797" spans="1:4" x14ac:dyDescent="0.25">
      <c r="A797" t="s">
        <v>1</v>
      </c>
      <c r="B797" t="s">
        <v>953</v>
      </c>
      <c r="C797" t="s">
        <v>218</v>
      </c>
      <c r="D797" s="1">
        <v>557</v>
      </c>
    </row>
    <row r="798" spans="1:4" x14ac:dyDescent="0.25">
      <c r="A798" t="s">
        <v>1</v>
      </c>
      <c r="B798" t="s">
        <v>954</v>
      </c>
      <c r="C798" t="s">
        <v>895</v>
      </c>
      <c r="D798" s="1">
        <v>701</v>
      </c>
    </row>
    <row r="799" spans="1:4" x14ac:dyDescent="0.25">
      <c r="A799" t="s">
        <v>1</v>
      </c>
      <c r="B799" t="s">
        <v>955</v>
      </c>
      <c r="C799" t="s">
        <v>879</v>
      </c>
      <c r="D799" s="1">
        <v>521</v>
      </c>
    </row>
    <row r="800" spans="1:4" x14ac:dyDescent="0.25">
      <c r="A800" t="s">
        <v>1</v>
      </c>
      <c r="B800" t="s">
        <v>956</v>
      </c>
      <c r="C800" t="s">
        <v>868</v>
      </c>
      <c r="D800" s="1">
        <v>826</v>
      </c>
    </row>
    <row r="801" spans="1:4" x14ac:dyDescent="0.25">
      <c r="A801" t="s">
        <v>1</v>
      </c>
      <c r="B801" t="s">
        <v>957</v>
      </c>
      <c r="C801" t="s">
        <v>218</v>
      </c>
      <c r="D801" s="1">
        <v>645</v>
      </c>
    </row>
    <row r="802" spans="1:4" x14ac:dyDescent="0.25">
      <c r="A802" t="s">
        <v>1</v>
      </c>
      <c r="B802" t="s">
        <v>958</v>
      </c>
      <c r="C802" t="s">
        <v>898</v>
      </c>
      <c r="D802" s="1">
        <v>695</v>
      </c>
    </row>
    <row r="803" spans="1:4" x14ac:dyDescent="0.25">
      <c r="A803" t="s">
        <v>1</v>
      </c>
      <c r="B803" t="s">
        <v>959</v>
      </c>
      <c r="C803" t="s">
        <v>868</v>
      </c>
      <c r="D803" s="1">
        <v>453</v>
      </c>
    </row>
    <row r="804" spans="1:4" x14ac:dyDescent="0.25">
      <c r="A804" t="s">
        <v>1</v>
      </c>
      <c r="B804" t="s">
        <v>960</v>
      </c>
      <c r="C804" t="s">
        <v>218</v>
      </c>
      <c r="D804" s="1">
        <v>481</v>
      </c>
    </row>
    <row r="805" spans="1:4" x14ac:dyDescent="0.25">
      <c r="A805" t="s">
        <v>1</v>
      </c>
      <c r="B805" t="s">
        <v>961</v>
      </c>
      <c r="C805" t="s">
        <v>868</v>
      </c>
      <c r="D805" s="1">
        <v>560</v>
      </c>
    </row>
    <row r="806" spans="1:4" x14ac:dyDescent="0.25">
      <c r="A806" t="s">
        <v>1</v>
      </c>
      <c r="B806" t="s">
        <v>962</v>
      </c>
      <c r="C806" t="s">
        <v>898</v>
      </c>
      <c r="D806" s="1">
        <v>671</v>
      </c>
    </row>
    <row r="807" spans="1:4" x14ac:dyDescent="0.25">
      <c r="A807" t="s">
        <v>1</v>
      </c>
      <c r="B807" t="s">
        <v>963</v>
      </c>
      <c r="C807" t="s">
        <v>872</v>
      </c>
      <c r="D807" s="1">
        <v>389</v>
      </c>
    </row>
    <row r="808" spans="1:4" x14ac:dyDescent="0.25">
      <c r="A808" t="s">
        <v>1</v>
      </c>
      <c r="B808" t="s">
        <v>964</v>
      </c>
      <c r="C808" t="s">
        <v>218</v>
      </c>
      <c r="D808" s="1">
        <v>363</v>
      </c>
    </row>
    <row r="809" spans="1:4" x14ac:dyDescent="0.25">
      <c r="A809" t="s">
        <v>1</v>
      </c>
      <c r="B809" t="s">
        <v>965</v>
      </c>
      <c r="C809" t="s">
        <v>864</v>
      </c>
      <c r="D809" s="1">
        <v>792</v>
      </c>
    </row>
    <row r="810" spans="1:4" x14ac:dyDescent="0.25">
      <c r="A810" t="s">
        <v>1</v>
      </c>
      <c r="B810" t="s">
        <v>966</v>
      </c>
      <c r="C810" t="s">
        <v>886</v>
      </c>
      <c r="D810" s="1">
        <v>618</v>
      </c>
    </row>
    <row r="811" spans="1:4" x14ac:dyDescent="0.25">
      <c r="A811" t="s">
        <v>1</v>
      </c>
      <c r="B811" t="s">
        <v>967</v>
      </c>
      <c r="C811" t="s">
        <v>872</v>
      </c>
      <c r="D811" s="1">
        <v>310</v>
      </c>
    </row>
    <row r="812" spans="1:4" x14ac:dyDescent="0.25">
      <c r="A812" t="s">
        <v>1</v>
      </c>
      <c r="B812" t="s">
        <v>968</v>
      </c>
      <c r="C812" t="s">
        <v>864</v>
      </c>
      <c r="D812" s="1">
        <v>651</v>
      </c>
    </row>
    <row r="813" spans="1:4" x14ac:dyDescent="0.25">
      <c r="A813" t="s">
        <v>1</v>
      </c>
      <c r="B813" t="s">
        <v>969</v>
      </c>
      <c r="C813" t="s">
        <v>895</v>
      </c>
      <c r="D813" s="1">
        <v>684</v>
      </c>
    </row>
    <row r="814" spans="1:4" x14ac:dyDescent="0.25">
      <c r="A814" t="s">
        <v>1</v>
      </c>
      <c r="B814" t="s">
        <v>970</v>
      </c>
      <c r="C814" t="s">
        <v>886</v>
      </c>
      <c r="D814" s="1">
        <v>645</v>
      </c>
    </row>
    <row r="815" spans="1:4" x14ac:dyDescent="0.25">
      <c r="A815" t="s">
        <v>1</v>
      </c>
      <c r="B815" t="s">
        <v>971</v>
      </c>
      <c r="C815" t="s">
        <v>868</v>
      </c>
      <c r="D815" s="1">
        <v>462</v>
      </c>
    </row>
    <row r="816" spans="1:4" x14ac:dyDescent="0.25">
      <c r="A816" t="s">
        <v>1</v>
      </c>
      <c r="B816" t="s">
        <v>972</v>
      </c>
      <c r="C816" t="s">
        <v>218</v>
      </c>
      <c r="D816" s="1">
        <v>579</v>
      </c>
    </row>
    <row r="817" spans="1:4" x14ac:dyDescent="0.25">
      <c r="A817" t="s">
        <v>1</v>
      </c>
      <c r="B817" t="s">
        <v>973</v>
      </c>
      <c r="C817" t="s">
        <v>218</v>
      </c>
      <c r="D817" s="1">
        <v>740</v>
      </c>
    </row>
    <row r="818" spans="1:4" x14ac:dyDescent="0.25">
      <c r="A818" t="s">
        <v>1</v>
      </c>
      <c r="B818" t="s">
        <v>974</v>
      </c>
      <c r="C818" t="s">
        <v>864</v>
      </c>
      <c r="D818" s="1">
        <v>805</v>
      </c>
    </row>
    <row r="819" spans="1:4" x14ac:dyDescent="0.25">
      <c r="A819" t="s">
        <v>1</v>
      </c>
      <c r="B819" t="s">
        <v>975</v>
      </c>
      <c r="C819" t="s">
        <v>868</v>
      </c>
      <c r="D819" s="1">
        <v>480</v>
      </c>
    </row>
    <row r="820" spans="1:4" x14ac:dyDescent="0.25">
      <c r="A820" t="s">
        <v>1</v>
      </c>
      <c r="B820" t="s">
        <v>976</v>
      </c>
      <c r="C820" t="s">
        <v>898</v>
      </c>
      <c r="D820" s="1">
        <v>697</v>
      </c>
    </row>
    <row r="821" spans="1:4" x14ac:dyDescent="0.25">
      <c r="A821" t="s">
        <v>1</v>
      </c>
      <c r="B821" t="s">
        <v>977</v>
      </c>
      <c r="C821" t="s">
        <v>886</v>
      </c>
      <c r="D821" s="1">
        <v>697</v>
      </c>
    </row>
    <row r="822" spans="1:4" x14ac:dyDescent="0.25">
      <c r="A822" t="s">
        <v>1</v>
      </c>
      <c r="B822" t="s">
        <v>978</v>
      </c>
      <c r="C822" t="s">
        <v>868</v>
      </c>
      <c r="D822" s="1">
        <v>398</v>
      </c>
    </row>
    <row r="823" spans="1:4" x14ac:dyDescent="0.25">
      <c r="A823" t="s">
        <v>1</v>
      </c>
      <c r="B823" t="s">
        <v>979</v>
      </c>
      <c r="C823" t="s">
        <v>980</v>
      </c>
      <c r="D823" s="1">
        <v>715</v>
      </c>
    </row>
    <row r="824" spans="1:4" x14ac:dyDescent="0.25">
      <c r="A824" t="s">
        <v>1</v>
      </c>
      <c r="B824" t="s">
        <v>981</v>
      </c>
      <c r="C824" t="s">
        <v>980</v>
      </c>
      <c r="D824" s="1">
        <v>853</v>
      </c>
    </row>
    <row r="825" spans="1:4" x14ac:dyDescent="0.25">
      <c r="A825" t="s">
        <v>1</v>
      </c>
      <c r="B825" t="s">
        <v>982</v>
      </c>
      <c r="C825" t="s">
        <v>879</v>
      </c>
      <c r="D825" s="1">
        <v>584</v>
      </c>
    </row>
    <row r="826" spans="1:4" x14ac:dyDescent="0.25">
      <c r="A826" t="s">
        <v>1</v>
      </c>
      <c r="B826" t="s">
        <v>983</v>
      </c>
      <c r="C826" t="s">
        <v>923</v>
      </c>
      <c r="D826" s="1">
        <v>714</v>
      </c>
    </row>
    <row r="827" spans="1:4" x14ac:dyDescent="0.25">
      <c r="A827" t="s">
        <v>1</v>
      </c>
      <c r="B827" t="s">
        <v>984</v>
      </c>
      <c r="C827" t="s">
        <v>864</v>
      </c>
      <c r="D827" s="1">
        <v>775</v>
      </c>
    </row>
    <row r="828" spans="1:4" x14ac:dyDescent="0.25">
      <c r="A828" t="s">
        <v>1</v>
      </c>
      <c r="B828" t="s">
        <v>985</v>
      </c>
      <c r="C828" t="s">
        <v>879</v>
      </c>
      <c r="D828" s="1">
        <v>548</v>
      </c>
    </row>
    <row r="829" spans="1:4" x14ac:dyDescent="0.25">
      <c r="A829" t="s">
        <v>1</v>
      </c>
      <c r="B829" t="s">
        <v>986</v>
      </c>
      <c r="C829" t="s">
        <v>864</v>
      </c>
      <c r="D829" s="1">
        <v>702</v>
      </c>
    </row>
    <row r="830" spans="1:4" x14ac:dyDescent="0.25">
      <c r="A830" t="s">
        <v>1</v>
      </c>
      <c r="B830" t="s">
        <v>987</v>
      </c>
      <c r="C830" t="s">
        <v>868</v>
      </c>
      <c r="D830" s="1">
        <v>478</v>
      </c>
    </row>
    <row r="831" spans="1:4" x14ac:dyDescent="0.25">
      <c r="A831" t="s">
        <v>1</v>
      </c>
      <c r="B831" t="s">
        <v>988</v>
      </c>
      <c r="C831" t="s">
        <v>898</v>
      </c>
      <c r="D831" s="1">
        <v>610</v>
      </c>
    </row>
    <row r="832" spans="1:4" x14ac:dyDescent="0.25">
      <c r="A832" t="s">
        <v>1</v>
      </c>
      <c r="B832" t="s">
        <v>989</v>
      </c>
      <c r="C832" t="s">
        <v>886</v>
      </c>
      <c r="D832" s="1">
        <v>430</v>
      </c>
    </row>
    <row r="833" spans="1:4" x14ac:dyDescent="0.25">
      <c r="A833" t="s">
        <v>1</v>
      </c>
      <c r="B833" t="s">
        <v>990</v>
      </c>
      <c r="C833" t="s">
        <v>218</v>
      </c>
      <c r="D833" s="1">
        <v>644</v>
      </c>
    </row>
    <row r="834" spans="1:4" x14ac:dyDescent="0.25">
      <c r="A834" t="s">
        <v>1</v>
      </c>
      <c r="B834" t="s">
        <v>991</v>
      </c>
      <c r="C834" t="s">
        <v>868</v>
      </c>
      <c r="D834" s="1">
        <v>420</v>
      </c>
    </row>
    <row r="835" spans="1:4" x14ac:dyDescent="0.25">
      <c r="A835" t="s">
        <v>1</v>
      </c>
      <c r="B835" t="s">
        <v>992</v>
      </c>
      <c r="C835" t="s">
        <v>879</v>
      </c>
      <c r="D835" s="1">
        <v>558</v>
      </c>
    </row>
    <row r="836" spans="1:4" x14ac:dyDescent="0.25">
      <c r="A836" t="s">
        <v>1</v>
      </c>
      <c r="B836" t="s">
        <v>993</v>
      </c>
      <c r="C836" t="s">
        <v>898</v>
      </c>
      <c r="D836" s="1">
        <v>717</v>
      </c>
    </row>
    <row r="837" spans="1:4" x14ac:dyDescent="0.25">
      <c r="A837" t="s">
        <v>1</v>
      </c>
      <c r="B837" t="s">
        <v>994</v>
      </c>
      <c r="C837" t="s">
        <v>868</v>
      </c>
      <c r="D837" s="1">
        <v>560</v>
      </c>
    </row>
    <row r="838" spans="1:4" x14ac:dyDescent="0.25">
      <c r="A838" t="s">
        <v>1</v>
      </c>
      <c r="B838" t="s">
        <v>995</v>
      </c>
      <c r="C838" t="s">
        <v>864</v>
      </c>
      <c r="D838" s="1">
        <v>672</v>
      </c>
    </row>
    <row r="839" spans="1:4" x14ac:dyDescent="0.25">
      <c r="A839" t="s">
        <v>1</v>
      </c>
      <c r="B839" t="s">
        <v>996</v>
      </c>
      <c r="C839" t="s">
        <v>864</v>
      </c>
      <c r="D839" s="1">
        <v>750</v>
      </c>
    </row>
    <row r="840" spans="1:4" x14ac:dyDescent="0.25">
      <c r="A840" t="s">
        <v>1</v>
      </c>
      <c r="B840" t="s">
        <v>997</v>
      </c>
      <c r="C840" t="s">
        <v>872</v>
      </c>
      <c r="D840" s="1">
        <v>394</v>
      </c>
    </row>
    <row r="841" spans="1:4" x14ac:dyDescent="0.25">
      <c r="A841" t="s">
        <v>1</v>
      </c>
      <c r="B841" t="s">
        <v>998</v>
      </c>
      <c r="C841" t="s">
        <v>872</v>
      </c>
      <c r="D841" s="1">
        <v>423</v>
      </c>
    </row>
    <row r="842" spans="1:4" x14ac:dyDescent="0.25">
      <c r="A842" t="s">
        <v>1</v>
      </c>
      <c r="B842" t="s">
        <v>999</v>
      </c>
      <c r="C842" t="s">
        <v>879</v>
      </c>
      <c r="D842" s="1">
        <v>675</v>
      </c>
    </row>
    <row r="843" spans="1:4" x14ac:dyDescent="0.25">
      <c r="A843" t="s">
        <v>1</v>
      </c>
      <c r="B843" t="s">
        <v>1000</v>
      </c>
      <c r="C843" t="s">
        <v>895</v>
      </c>
      <c r="D843" s="1">
        <v>735</v>
      </c>
    </row>
    <row r="844" spans="1:4" x14ac:dyDescent="0.25">
      <c r="A844" t="s">
        <v>1</v>
      </c>
      <c r="B844" t="s">
        <v>1001</v>
      </c>
      <c r="C844" t="s">
        <v>864</v>
      </c>
      <c r="D844" s="1">
        <v>763</v>
      </c>
    </row>
    <row r="845" spans="1:4" x14ac:dyDescent="0.25">
      <c r="A845" t="s">
        <v>1</v>
      </c>
      <c r="B845" t="s">
        <v>1002</v>
      </c>
      <c r="C845" t="s">
        <v>868</v>
      </c>
      <c r="D845" s="1">
        <v>498</v>
      </c>
    </row>
    <row r="846" spans="1:4" x14ac:dyDescent="0.25">
      <c r="A846" t="s">
        <v>1</v>
      </c>
      <c r="B846" t="s">
        <v>1003</v>
      </c>
      <c r="C846" t="s">
        <v>868</v>
      </c>
      <c r="D846" s="1">
        <v>573</v>
      </c>
    </row>
    <row r="847" spans="1:4" x14ac:dyDescent="0.25">
      <c r="A847" t="s">
        <v>1</v>
      </c>
      <c r="B847" t="s">
        <v>1004</v>
      </c>
      <c r="C847" t="s">
        <v>866</v>
      </c>
      <c r="D847" s="1">
        <v>642</v>
      </c>
    </row>
    <row r="848" spans="1:4" x14ac:dyDescent="0.25">
      <c r="A848" t="s">
        <v>1</v>
      </c>
      <c r="B848" t="s">
        <v>1005</v>
      </c>
      <c r="C848" t="s">
        <v>879</v>
      </c>
      <c r="D848" s="1">
        <v>469</v>
      </c>
    </row>
    <row r="849" spans="1:4" x14ac:dyDescent="0.25">
      <c r="A849" t="s">
        <v>1</v>
      </c>
      <c r="B849" t="s">
        <v>1006</v>
      </c>
      <c r="C849" t="s">
        <v>895</v>
      </c>
      <c r="D849" s="1">
        <v>730</v>
      </c>
    </row>
    <row r="850" spans="1:4" x14ac:dyDescent="0.25">
      <c r="A850" t="s">
        <v>1</v>
      </c>
      <c r="B850" t="s">
        <v>1007</v>
      </c>
      <c r="C850" t="s">
        <v>866</v>
      </c>
      <c r="D850" s="1">
        <v>588</v>
      </c>
    </row>
    <row r="851" spans="1:4" x14ac:dyDescent="0.25">
      <c r="A851" t="s">
        <v>1</v>
      </c>
      <c r="B851" t="s">
        <v>1008</v>
      </c>
      <c r="C851" t="s">
        <v>895</v>
      </c>
      <c r="D851" s="1">
        <v>602</v>
      </c>
    </row>
    <row r="852" spans="1:4" x14ac:dyDescent="0.25">
      <c r="A852" t="s">
        <v>1</v>
      </c>
      <c r="B852" t="s">
        <v>1009</v>
      </c>
      <c r="C852" t="s">
        <v>980</v>
      </c>
      <c r="D852" s="1">
        <v>744</v>
      </c>
    </row>
    <row r="853" spans="1:4" x14ac:dyDescent="0.25">
      <c r="A853" t="s">
        <v>1</v>
      </c>
      <c r="B853" t="s">
        <v>1010</v>
      </c>
      <c r="C853" t="s">
        <v>872</v>
      </c>
      <c r="D853" s="1">
        <v>425</v>
      </c>
    </row>
    <row r="854" spans="1:4" x14ac:dyDescent="0.25">
      <c r="A854" t="s">
        <v>1</v>
      </c>
      <c r="B854" t="s">
        <v>1011</v>
      </c>
      <c r="C854" t="s">
        <v>868</v>
      </c>
      <c r="D854" s="1">
        <v>466</v>
      </c>
    </row>
    <row r="855" spans="1:4" x14ac:dyDescent="0.25">
      <c r="A855" t="s">
        <v>1</v>
      </c>
      <c r="B855" t="s">
        <v>1012</v>
      </c>
      <c r="C855" t="s">
        <v>886</v>
      </c>
      <c r="D855" s="1">
        <v>610</v>
      </c>
    </row>
    <row r="856" spans="1:4" x14ac:dyDescent="0.25">
      <c r="A856" t="s">
        <v>1</v>
      </c>
      <c r="B856" t="s">
        <v>1013</v>
      </c>
      <c r="C856" t="s">
        <v>886</v>
      </c>
      <c r="D856" s="1">
        <v>524</v>
      </c>
    </row>
    <row r="857" spans="1:4" x14ac:dyDescent="0.25">
      <c r="A857" t="s">
        <v>1</v>
      </c>
      <c r="B857" t="s">
        <v>1014</v>
      </c>
      <c r="C857" t="s">
        <v>868</v>
      </c>
      <c r="D857" s="1">
        <v>490</v>
      </c>
    </row>
    <row r="858" spans="1:4" x14ac:dyDescent="0.25">
      <c r="A858" t="s">
        <v>1</v>
      </c>
      <c r="B858" t="s">
        <v>1015</v>
      </c>
      <c r="C858" t="s">
        <v>872</v>
      </c>
      <c r="D858" s="1">
        <v>800</v>
      </c>
    </row>
    <row r="859" spans="1:4" x14ac:dyDescent="0.25">
      <c r="A859" t="s">
        <v>1</v>
      </c>
      <c r="B859" t="s">
        <v>1016</v>
      </c>
      <c r="C859" t="s">
        <v>879</v>
      </c>
      <c r="D859" s="1">
        <v>677</v>
      </c>
    </row>
    <row r="860" spans="1:4" x14ac:dyDescent="0.25">
      <c r="A860" t="s">
        <v>1</v>
      </c>
      <c r="B860" t="s">
        <v>1017</v>
      </c>
      <c r="C860" t="s">
        <v>879</v>
      </c>
      <c r="D860" s="1">
        <v>454</v>
      </c>
    </row>
    <row r="861" spans="1:4" x14ac:dyDescent="0.25">
      <c r="A861" t="s">
        <v>1</v>
      </c>
      <c r="B861" t="s">
        <v>1018</v>
      </c>
      <c r="C861" t="s">
        <v>864</v>
      </c>
      <c r="D861" s="1">
        <v>648</v>
      </c>
    </row>
    <row r="862" spans="1:4" x14ac:dyDescent="0.25">
      <c r="A862" t="s">
        <v>1</v>
      </c>
      <c r="B862" t="s">
        <v>1019</v>
      </c>
      <c r="C862" t="s">
        <v>868</v>
      </c>
      <c r="D862" s="1">
        <v>594</v>
      </c>
    </row>
    <row r="863" spans="1:4" x14ac:dyDescent="0.25">
      <c r="A863" t="s">
        <v>1</v>
      </c>
      <c r="B863" t="s">
        <v>1020</v>
      </c>
      <c r="C863" t="s">
        <v>218</v>
      </c>
      <c r="D863" s="1">
        <v>736</v>
      </c>
    </row>
    <row r="864" spans="1:4" x14ac:dyDescent="0.25">
      <c r="A864" t="s">
        <v>1</v>
      </c>
      <c r="B864" t="s">
        <v>1021</v>
      </c>
      <c r="C864" t="s">
        <v>864</v>
      </c>
      <c r="D864" s="1">
        <v>720</v>
      </c>
    </row>
    <row r="865" spans="1:4" x14ac:dyDescent="0.25">
      <c r="A865" t="s">
        <v>1</v>
      </c>
      <c r="B865" t="s">
        <v>1022</v>
      </c>
      <c r="C865" t="s">
        <v>898</v>
      </c>
      <c r="D865" s="1">
        <v>648</v>
      </c>
    </row>
    <row r="866" spans="1:4" x14ac:dyDescent="0.25">
      <c r="A866" t="s">
        <v>1</v>
      </c>
      <c r="B866" t="s">
        <v>1023</v>
      </c>
      <c r="C866" t="s">
        <v>898</v>
      </c>
      <c r="D866" s="1">
        <v>691</v>
      </c>
    </row>
    <row r="867" spans="1:4" x14ac:dyDescent="0.25">
      <c r="A867" t="s">
        <v>1</v>
      </c>
      <c r="B867" t="s">
        <v>1024</v>
      </c>
      <c r="C867" t="s">
        <v>868</v>
      </c>
      <c r="D867" s="1">
        <v>548</v>
      </c>
    </row>
    <row r="868" spans="1:4" x14ac:dyDescent="0.25">
      <c r="A868" t="s">
        <v>1</v>
      </c>
      <c r="B868" t="s">
        <v>1025</v>
      </c>
      <c r="C868" t="s">
        <v>866</v>
      </c>
      <c r="D868" s="1">
        <v>571</v>
      </c>
    </row>
    <row r="869" spans="1:4" x14ac:dyDescent="0.25">
      <c r="A869" t="s">
        <v>1</v>
      </c>
      <c r="B869" t="s">
        <v>1026</v>
      </c>
      <c r="C869" t="s">
        <v>218</v>
      </c>
      <c r="D869" s="1">
        <v>608</v>
      </c>
    </row>
    <row r="870" spans="1:4" x14ac:dyDescent="0.25">
      <c r="A870" t="s">
        <v>1</v>
      </c>
      <c r="B870" t="s">
        <v>1027</v>
      </c>
      <c r="C870" t="s">
        <v>868</v>
      </c>
      <c r="D870" s="1">
        <v>494</v>
      </c>
    </row>
    <row r="871" spans="1:4" x14ac:dyDescent="0.25">
      <c r="A871" t="s">
        <v>1</v>
      </c>
      <c r="B871" t="s">
        <v>1028</v>
      </c>
      <c r="C871" t="s">
        <v>218</v>
      </c>
      <c r="D871" s="1">
        <v>737</v>
      </c>
    </row>
    <row r="872" spans="1:4" x14ac:dyDescent="0.25">
      <c r="A872" t="s">
        <v>1</v>
      </c>
      <c r="B872" t="s">
        <v>1029</v>
      </c>
      <c r="C872" t="s">
        <v>218</v>
      </c>
      <c r="D872" s="1">
        <v>554</v>
      </c>
    </row>
    <row r="873" spans="1:4" x14ac:dyDescent="0.25">
      <c r="A873" t="s">
        <v>1</v>
      </c>
      <c r="B873" t="s">
        <v>1030</v>
      </c>
      <c r="C873" t="s">
        <v>980</v>
      </c>
      <c r="D873" s="1">
        <v>659</v>
      </c>
    </row>
    <row r="874" spans="1:4" x14ac:dyDescent="0.25">
      <c r="A874" t="s">
        <v>1</v>
      </c>
      <c r="B874" t="s">
        <v>1031</v>
      </c>
      <c r="C874" t="s">
        <v>218</v>
      </c>
      <c r="D874" s="1">
        <v>507</v>
      </c>
    </row>
    <row r="875" spans="1:4" x14ac:dyDescent="0.25">
      <c r="A875" t="s">
        <v>1</v>
      </c>
      <c r="B875" t="s">
        <v>1032</v>
      </c>
      <c r="C875" t="s">
        <v>980</v>
      </c>
      <c r="D875" s="1">
        <v>908</v>
      </c>
    </row>
    <row r="876" spans="1:4" x14ac:dyDescent="0.25">
      <c r="A876" t="s">
        <v>1</v>
      </c>
      <c r="B876" t="s">
        <v>1033</v>
      </c>
      <c r="C876" t="s">
        <v>879</v>
      </c>
      <c r="D876" s="1">
        <v>440</v>
      </c>
    </row>
    <row r="877" spans="1:4" x14ac:dyDescent="0.25">
      <c r="A877" t="s">
        <v>1</v>
      </c>
      <c r="B877" t="s">
        <v>1034</v>
      </c>
      <c r="C877" t="s">
        <v>218</v>
      </c>
      <c r="D877" s="1">
        <v>594</v>
      </c>
    </row>
    <row r="878" spans="1:4" x14ac:dyDescent="0.25">
      <c r="A878" t="s">
        <v>1</v>
      </c>
      <c r="B878" t="s">
        <v>1035</v>
      </c>
      <c r="C878" t="s">
        <v>895</v>
      </c>
      <c r="D878" s="1">
        <v>790</v>
      </c>
    </row>
    <row r="879" spans="1:4" x14ac:dyDescent="0.25">
      <c r="A879" t="s">
        <v>1</v>
      </c>
      <c r="B879" t="s">
        <v>1036</v>
      </c>
      <c r="C879" t="s">
        <v>868</v>
      </c>
      <c r="D879" s="1">
        <v>603</v>
      </c>
    </row>
    <row r="880" spans="1:4" x14ac:dyDescent="0.25">
      <c r="A880" t="s">
        <v>1</v>
      </c>
      <c r="B880" t="s">
        <v>1037</v>
      </c>
      <c r="C880" t="s">
        <v>868</v>
      </c>
      <c r="D880" s="1">
        <v>492</v>
      </c>
    </row>
    <row r="881" spans="1:4" x14ac:dyDescent="0.25">
      <c r="A881" t="s">
        <v>1</v>
      </c>
      <c r="B881" t="s">
        <v>1038</v>
      </c>
      <c r="C881" t="s">
        <v>868</v>
      </c>
      <c r="D881" s="1">
        <v>569</v>
      </c>
    </row>
    <row r="882" spans="1:4" x14ac:dyDescent="0.25">
      <c r="A882" t="s">
        <v>1</v>
      </c>
      <c r="B882" t="s">
        <v>1039</v>
      </c>
      <c r="C882" t="s">
        <v>1040</v>
      </c>
      <c r="D882" s="1">
        <v>360</v>
      </c>
    </row>
    <row r="883" spans="1:4" x14ac:dyDescent="0.25">
      <c r="A883" t="s">
        <v>1</v>
      </c>
      <c r="B883" t="s">
        <v>1041</v>
      </c>
      <c r="C883" t="s">
        <v>879</v>
      </c>
      <c r="D883" s="1">
        <v>560</v>
      </c>
    </row>
    <row r="884" spans="1:4" x14ac:dyDescent="0.25">
      <c r="A884" t="s">
        <v>1</v>
      </c>
      <c r="B884" t="s">
        <v>1042</v>
      </c>
      <c r="C884" t="s">
        <v>218</v>
      </c>
      <c r="D884" s="1">
        <v>665</v>
      </c>
    </row>
    <row r="885" spans="1:4" x14ac:dyDescent="0.25">
      <c r="A885" t="s">
        <v>1</v>
      </c>
      <c r="B885" t="s">
        <v>1043</v>
      </c>
      <c r="C885" t="s">
        <v>1044</v>
      </c>
      <c r="D885" s="1">
        <v>754</v>
      </c>
    </row>
    <row r="886" spans="1:4" x14ac:dyDescent="0.25">
      <c r="A886" t="s">
        <v>1</v>
      </c>
      <c r="B886" t="s">
        <v>1045</v>
      </c>
      <c r="C886" t="s">
        <v>879</v>
      </c>
      <c r="D886" s="1">
        <v>563</v>
      </c>
    </row>
    <row r="887" spans="1:4" x14ac:dyDescent="0.25">
      <c r="A887" t="s">
        <v>1</v>
      </c>
      <c r="B887" t="s">
        <v>1046</v>
      </c>
      <c r="C887" t="s">
        <v>1040</v>
      </c>
      <c r="D887" s="1">
        <v>373</v>
      </c>
    </row>
    <row r="888" spans="1:4" x14ac:dyDescent="0.25">
      <c r="A888" t="s">
        <v>1</v>
      </c>
      <c r="B888" t="s">
        <v>1047</v>
      </c>
      <c r="C888" t="s">
        <v>898</v>
      </c>
      <c r="D888" s="1">
        <v>637</v>
      </c>
    </row>
    <row r="889" spans="1:4" x14ac:dyDescent="0.25">
      <c r="A889" t="s">
        <v>1</v>
      </c>
      <c r="B889" t="s">
        <v>1</v>
      </c>
      <c r="C889" s="2"/>
      <c r="D889" s="1">
        <v>529</v>
      </c>
    </row>
    <row r="890" spans="1:4" x14ac:dyDescent="0.25">
      <c r="A890" t="s">
        <v>1</v>
      </c>
      <c r="B890" t="s">
        <v>1048</v>
      </c>
      <c r="C890" t="s">
        <v>872</v>
      </c>
      <c r="D890" s="1">
        <v>396</v>
      </c>
    </row>
    <row r="891" spans="1:4" x14ac:dyDescent="0.25">
      <c r="A891" t="s">
        <v>1</v>
      </c>
      <c r="B891" t="s">
        <v>1049</v>
      </c>
      <c r="C891" t="s">
        <v>218</v>
      </c>
      <c r="D891" s="1">
        <v>648</v>
      </c>
    </row>
    <row r="892" spans="1:4" x14ac:dyDescent="0.25">
      <c r="A892" t="s">
        <v>1</v>
      </c>
      <c r="B892" t="s">
        <v>1050</v>
      </c>
      <c r="C892" t="s">
        <v>872</v>
      </c>
      <c r="D892" s="1">
        <v>445</v>
      </c>
    </row>
    <row r="893" spans="1:4" x14ac:dyDescent="0.25">
      <c r="A893" t="s">
        <v>1</v>
      </c>
      <c r="B893" t="s">
        <v>1051</v>
      </c>
      <c r="C893" t="s">
        <v>868</v>
      </c>
      <c r="D893" s="1">
        <v>529</v>
      </c>
    </row>
    <row r="894" spans="1:4" x14ac:dyDescent="0.25">
      <c r="A894" t="s">
        <v>1</v>
      </c>
      <c r="B894" t="s">
        <v>1052</v>
      </c>
      <c r="C894" t="s">
        <v>864</v>
      </c>
      <c r="D894" s="1">
        <v>730</v>
      </c>
    </row>
    <row r="895" spans="1:4" x14ac:dyDescent="0.25">
      <c r="A895" t="s">
        <v>1</v>
      </c>
      <c r="B895" t="s">
        <v>1053</v>
      </c>
      <c r="C895" t="s">
        <v>898</v>
      </c>
      <c r="D895" s="1">
        <v>690</v>
      </c>
    </row>
    <row r="896" spans="1:4" x14ac:dyDescent="0.25">
      <c r="A896" t="s">
        <v>1</v>
      </c>
      <c r="B896" t="s">
        <v>1054</v>
      </c>
      <c r="C896" t="s">
        <v>886</v>
      </c>
      <c r="D896" s="1">
        <v>654</v>
      </c>
    </row>
    <row r="897" spans="1:4" x14ac:dyDescent="0.25">
      <c r="A897" t="s">
        <v>1</v>
      </c>
      <c r="B897" t="s">
        <v>1055</v>
      </c>
      <c r="C897" t="s">
        <v>864</v>
      </c>
      <c r="D897" s="1">
        <v>763</v>
      </c>
    </row>
    <row r="898" spans="1:4" x14ac:dyDescent="0.25">
      <c r="A898" t="s">
        <v>1</v>
      </c>
      <c r="B898" t="s">
        <v>1056</v>
      </c>
      <c r="C898" t="s">
        <v>872</v>
      </c>
      <c r="D898" s="1">
        <v>397</v>
      </c>
    </row>
    <row r="899" spans="1:4" x14ac:dyDescent="0.25">
      <c r="A899" t="s">
        <v>1</v>
      </c>
      <c r="B899" t="s">
        <v>1057</v>
      </c>
      <c r="C899" t="s">
        <v>866</v>
      </c>
      <c r="D899" s="1">
        <v>661</v>
      </c>
    </row>
    <row r="900" spans="1:4" x14ac:dyDescent="0.25">
      <c r="A900" t="s">
        <v>1</v>
      </c>
      <c r="B900" t="s">
        <v>1058</v>
      </c>
      <c r="C900" t="s">
        <v>872</v>
      </c>
      <c r="D900" s="1">
        <v>432</v>
      </c>
    </row>
    <row r="901" spans="1:4" x14ac:dyDescent="0.25">
      <c r="A901" t="s">
        <v>1</v>
      </c>
      <c r="B901" t="s">
        <v>1059</v>
      </c>
      <c r="C901" t="s">
        <v>898</v>
      </c>
      <c r="D901" s="1">
        <v>664</v>
      </c>
    </row>
    <row r="902" spans="1:4" x14ac:dyDescent="0.25">
      <c r="A902" t="s">
        <v>1</v>
      </c>
      <c r="B902" t="s">
        <v>1060</v>
      </c>
      <c r="C902" t="s">
        <v>898</v>
      </c>
      <c r="D902" s="1">
        <v>643</v>
      </c>
    </row>
    <row r="903" spans="1:4" x14ac:dyDescent="0.25">
      <c r="A903" t="s">
        <v>1</v>
      </c>
      <c r="B903" t="s">
        <v>1061</v>
      </c>
      <c r="C903" t="s">
        <v>866</v>
      </c>
      <c r="D903" s="1">
        <v>520</v>
      </c>
    </row>
    <row r="904" spans="1:4" x14ac:dyDescent="0.25">
      <c r="A904" t="s">
        <v>1</v>
      </c>
      <c r="B904" t="s">
        <v>1062</v>
      </c>
      <c r="C904" t="s">
        <v>868</v>
      </c>
      <c r="D904" s="1">
        <v>485</v>
      </c>
    </row>
    <row r="905" spans="1:4" x14ac:dyDescent="0.25">
      <c r="A905" t="s">
        <v>1</v>
      </c>
      <c r="B905" t="s">
        <v>1063</v>
      </c>
      <c r="C905" t="s">
        <v>864</v>
      </c>
      <c r="D905" s="1">
        <v>730</v>
      </c>
    </row>
    <row r="906" spans="1:4" x14ac:dyDescent="0.25">
      <c r="A906" t="s">
        <v>1</v>
      </c>
      <c r="B906" t="s">
        <v>1064</v>
      </c>
      <c r="C906" t="s">
        <v>895</v>
      </c>
      <c r="D906" s="1">
        <v>600</v>
      </c>
    </row>
    <row r="907" spans="1:4" x14ac:dyDescent="0.25">
      <c r="A907" t="s">
        <v>1</v>
      </c>
      <c r="B907" t="s">
        <v>1065</v>
      </c>
      <c r="C907" t="s">
        <v>898</v>
      </c>
      <c r="D907" s="1">
        <v>725</v>
      </c>
    </row>
    <row r="908" spans="1:4" x14ac:dyDescent="0.25">
      <c r="A908" t="s">
        <v>1</v>
      </c>
      <c r="B908" t="s">
        <v>1066</v>
      </c>
      <c r="C908" t="s">
        <v>898</v>
      </c>
      <c r="D908" s="1">
        <v>652</v>
      </c>
    </row>
    <row r="909" spans="1:4" x14ac:dyDescent="0.25">
      <c r="A909" t="s">
        <v>1</v>
      </c>
      <c r="B909" t="s">
        <v>1067</v>
      </c>
      <c r="C909" t="s">
        <v>218</v>
      </c>
      <c r="D909" s="1">
        <v>538</v>
      </c>
    </row>
    <row r="910" spans="1:4" x14ac:dyDescent="0.25">
      <c r="A910" t="s">
        <v>1</v>
      </c>
      <c r="B910" t="s">
        <v>1068</v>
      </c>
      <c r="C910" t="s">
        <v>895</v>
      </c>
      <c r="D910" s="1">
        <v>750</v>
      </c>
    </row>
    <row r="911" spans="1:4" x14ac:dyDescent="0.25">
      <c r="A911" t="s">
        <v>1</v>
      </c>
      <c r="B911" t="s">
        <v>1069</v>
      </c>
      <c r="C911" t="s">
        <v>886</v>
      </c>
      <c r="D911" s="1">
        <v>475</v>
      </c>
    </row>
    <row r="912" spans="1:4" x14ac:dyDescent="0.25">
      <c r="A912" t="s">
        <v>1</v>
      </c>
      <c r="B912" t="s">
        <v>1070</v>
      </c>
      <c r="C912" t="s">
        <v>895</v>
      </c>
      <c r="D912" s="1">
        <v>525</v>
      </c>
    </row>
    <row r="913" spans="1:4" x14ac:dyDescent="0.25">
      <c r="A913" t="s">
        <v>1</v>
      </c>
      <c r="B913" t="s">
        <v>1071</v>
      </c>
      <c r="C913" t="s">
        <v>895</v>
      </c>
      <c r="D913" s="1">
        <v>723</v>
      </c>
    </row>
    <row r="914" spans="1:4" x14ac:dyDescent="0.25">
      <c r="A914" t="s">
        <v>1</v>
      </c>
      <c r="B914" t="s">
        <v>1072</v>
      </c>
      <c r="C914" t="s">
        <v>886</v>
      </c>
      <c r="D914" s="1">
        <v>548</v>
      </c>
    </row>
    <row r="915" spans="1:4" x14ac:dyDescent="0.25">
      <c r="A915" t="s">
        <v>1</v>
      </c>
      <c r="B915" t="s">
        <v>1073</v>
      </c>
      <c r="C915" t="s">
        <v>895</v>
      </c>
      <c r="D915" s="1">
        <v>699</v>
      </c>
    </row>
    <row r="916" spans="1:4" x14ac:dyDescent="0.25">
      <c r="A916" t="s">
        <v>1</v>
      </c>
      <c r="B916" t="s">
        <v>1074</v>
      </c>
      <c r="C916" t="s">
        <v>886</v>
      </c>
      <c r="D916" s="1">
        <v>534</v>
      </c>
    </row>
    <row r="917" spans="1:4" x14ac:dyDescent="0.25">
      <c r="A917" t="s">
        <v>1</v>
      </c>
      <c r="B917" t="s">
        <v>1075</v>
      </c>
      <c r="C917" t="s">
        <v>886</v>
      </c>
      <c r="D917" s="1">
        <v>517</v>
      </c>
    </row>
    <row r="918" spans="1:4" x14ac:dyDescent="0.25">
      <c r="A918" t="s">
        <v>1</v>
      </c>
      <c r="B918" t="s">
        <v>1076</v>
      </c>
      <c r="C918" t="s">
        <v>866</v>
      </c>
      <c r="D918" s="1">
        <v>551</v>
      </c>
    </row>
  </sheetData>
  <sortState xmlns:xlrd2="http://schemas.microsoft.com/office/spreadsheetml/2017/richdata2" ref="A2:D918">
    <sortCondition ref="A2:A9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B0D97FF6D28F4BBDF18EB4DA724B73" ma:contentTypeVersion="14" ma:contentTypeDescription="Crear nuevo documento." ma:contentTypeScope="" ma:versionID="abec73e51a3a092362d6620ee363e454">
  <xsd:schema xmlns:xsd="http://www.w3.org/2001/XMLSchema" xmlns:xs="http://www.w3.org/2001/XMLSchema" xmlns:p="http://schemas.microsoft.com/office/2006/metadata/properties" xmlns:ns2="5618096d-0790-45cf-afaf-7f532d458d33" xmlns:ns3="9984ac3b-7d2d-454f-b7a9-da15d2d47ca9" targetNamespace="http://schemas.microsoft.com/office/2006/metadata/properties" ma:root="true" ma:fieldsID="358095bad964023621dd5b5c0e3fbfdf" ns2:_="" ns3:_="">
    <xsd:import namespace="5618096d-0790-45cf-afaf-7f532d458d33"/>
    <xsd:import namespace="9984ac3b-7d2d-454f-b7a9-da15d2d47c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8096d-0790-45cf-afaf-7f532d458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ae0f1c-aad7-4da5-832c-1f8643653c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4ac3b-7d2d-454f-b7a9-da15d2d47c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6a23e8-3dd8-4b7c-bfcd-d8d47d0741ad}" ma:internalName="TaxCatchAll" ma:showField="CatchAllData" ma:web="9984ac3b-7d2d-454f-b7a9-da15d2d47c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729BB-B330-4397-BE98-798DC67C4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18096d-0790-45cf-afaf-7f532d458d33"/>
    <ds:schemaRef ds:uri="9984ac3b-7d2d-454f-b7a9-da15d2d47c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DD841-9F5A-4FD0-B5A3-C47BC1A4CF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16</vt:i4>
      </vt:variant>
    </vt:vector>
  </HeadingPairs>
  <TitlesOfParts>
    <vt:vector size="21" baseType="lpstr">
      <vt:lpstr>INSTRUCCIONES</vt:lpstr>
      <vt:lpstr>CÁLCULO_TRANSMITANCIA</vt:lpstr>
      <vt:lpstr>DATOS PROVINCIAS</vt:lpstr>
      <vt:lpstr>VALORES LÍMITE TRANSMITANCIA</vt:lpstr>
      <vt:lpstr>POBLACIONES</vt:lpstr>
      <vt:lpstr>INSTRUCCIONES!_Hlk148693423</vt:lpstr>
      <vt:lpstr>INSTRUCCIONES!_Hlk149045372</vt:lpstr>
      <vt:lpstr>INSTRUCCIONES!_Hlk149050096</vt:lpstr>
      <vt:lpstr>INSTRUCCIONES!_Hlk149221437</vt:lpstr>
      <vt:lpstr>INSTRUCCIONES!_Hlk150168141</vt:lpstr>
      <vt:lpstr>INSTRUCCIONES!_Hlk150169609</vt:lpstr>
      <vt:lpstr>INSTRUCCIONES!_Hlk150172309</vt:lpstr>
      <vt:lpstr>INSTRUCCIONES!_Hlk150422963</vt:lpstr>
      <vt:lpstr>INSTRUCCIONES!_Hlk150424006</vt:lpstr>
      <vt:lpstr>INSTRUCCIONES!_Hlk152273235</vt:lpstr>
      <vt:lpstr>ALBACETE</vt:lpstr>
      <vt:lpstr>CIUDAD_REAL</vt:lpstr>
      <vt:lpstr>CUENCA</vt:lpstr>
      <vt:lpstr>GUADALAJARA</vt:lpstr>
      <vt:lpstr>PROVINCIAS</vt:lpstr>
      <vt:lpstr>TOLEDO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 COACM</dc:creator>
  <cp:keywords/>
  <dc:description/>
  <cp:lastModifiedBy>Oficina Rehabilitación Guadalalajara COACM</cp:lastModifiedBy>
  <cp:revision/>
  <cp:lastPrinted>2023-12-12T22:47:13Z</cp:lastPrinted>
  <dcterms:created xsi:type="dcterms:W3CDTF">2023-10-16T10:08:36Z</dcterms:created>
  <dcterms:modified xsi:type="dcterms:W3CDTF">2024-10-17T11:34:20Z</dcterms:modified>
  <cp:category/>
  <cp:contentStatus/>
</cp:coreProperties>
</file>